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5CB0CA61-F1CB-44C2-8464-3C2DFAD76C7C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Planilha!$A$1:$J$515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8" i="17" l="1"/>
  <c r="I465" i="17"/>
  <c r="I464" i="17"/>
  <c r="I463" i="17"/>
  <c r="I462" i="17"/>
  <c r="I459" i="17"/>
  <c r="I458" i="17"/>
  <c r="I457" i="17"/>
  <c r="I456" i="17"/>
  <c r="I455" i="17"/>
  <c r="I452" i="17"/>
  <c r="I451" i="17"/>
  <c r="I449" i="17"/>
  <c r="I448" i="17"/>
  <c r="I446" i="17"/>
  <c r="I445" i="17"/>
  <c r="I444" i="17"/>
  <c r="I442" i="17"/>
  <c r="I441" i="17"/>
  <c r="I440" i="17"/>
  <c r="I436" i="17"/>
  <c r="I435" i="17"/>
  <c r="I432" i="17"/>
  <c r="I431" i="17"/>
  <c r="I430" i="17"/>
  <c r="I424" i="17"/>
  <c r="I423" i="17"/>
  <c r="I422" i="17"/>
  <c r="I421" i="17"/>
  <c r="I420" i="17"/>
  <c r="I419" i="17"/>
  <c r="I416" i="17"/>
  <c r="I415" i="17"/>
  <c r="I413" i="17"/>
  <c r="I412" i="17"/>
  <c r="I408" i="17"/>
  <c r="I407" i="17"/>
  <c r="I406" i="17"/>
  <c r="I405" i="17"/>
  <c r="I404" i="17"/>
  <c r="I369" i="17"/>
  <c r="I368" i="17"/>
  <c r="I365" i="17"/>
  <c r="I364" i="17"/>
  <c r="I362" i="17"/>
  <c r="I361" i="17"/>
  <c r="I360" i="17"/>
  <c r="I359" i="17"/>
  <c r="I358" i="17"/>
  <c r="I357" i="17"/>
  <c r="I353" i="17"/>
  <c r="I352" i="17"/>
  <c r="I351" i="17"/>
  <c r="I350" i="17"/>
  <c r="I349" i="17"/>
  <c r="I348" i="17"/>
  <c r="I347" i="17"/>
  <c r="I346" i="17"/>
  <c r="I345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2" i="17"/>
  <c r="I321" i="17"/>
  <c r="I320" i="17"/>
  <c r="I319" i="17"/>
  <c r="I318" i="17"/>
  <c r="I317" i="17"/>
  <c r="I316" i="17"/>
  <c r="I315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79" i="17"/>
  <c r="I278" i="17"/>
  <c r="I277" i="17"/>
  <c r="I276" i="17"/>
  <c r="I273" i="17"/>
  <c r="I272" i="17"/>
  <c r="I271" i="17"/>
  <c r="I270" i="17"/>
  <c r="I269" i="17"/>
  <c r="I268" i="17"/>
  <c r="I267" i="17"/>
  <c r="I266" i="17"/>
  <c r="I265" i="17"/>
  <c r="I264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0" i="17"/>
  <c r="I169" i="17"/>
  <c r="I168" i="17"/>
  <c r="I167" i="17"/>
  <c r="I166" i="17"/>
  <c r="I165" i="17"/>
  <c r="I164" i="17"/>
  <c r="I161" i="17"/>
  <c r="I160" i="17"/>
  <c r="I159" i="17"/>
  <c r="I158" i="17"/>
  <c r="I157" i="17"/>
  <c r="I155" i="17"/>
  <c r="I154" i="17"/>
  <c r="I153" i="17"/>
  <c r="I152" i="17"/>
  <c r="I151" i="17"/>
  <c r="I150" i="17"/>
  <c r="I149" i="17"/>
  <c r="I148" i="17"/>
  <c r="I144" i="17"/>
  <c r="I143" i="17"/>
  <c r="I142" i="17"/>
  <c r="I141" i="17"/>
  <c r="I140" i="17"/>
  <c r="I139" i="17"/>
  <c r="I138" i="17"/>
  <c r="I137" i="17"/>
  <c r="I136" i="17"/>
  <c r="I130" i="17"/>
  <c r="I129" i="17"/>
  <c r="I128" i="17"/>
  <c r="I127" i="17"/>
  <c r="I126" i="17"/>
  <c r="I125" i="17"/>
  <c r="I122" i="17"/>
  <c r="I120" i="17"/>
  <c r="I118" i="17"/>
  <c r="I117" i="17"/>
  <c r="I116" i="17"/>
  <c r="I115" i="17"/>
  <c r="I114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8" i="17"/>
  <c r="I97" i="17"/>
  <c r="I96" i="17"/>
  <c r="I94" i="17"/>
  <c r="I93" i="17"/>
  <c r="I92" i="17"/>
  <c r="I90" i="17"/>
  <c r="I89" i="17"/>
  <c r="I88" i="17"/>
  <c r="I87" i="17"/>
  <c r="I86" i="17"/>
  <c r="I82" i="17"/>
  <c r="I81" i="17"/>
  <c r="I80" i="17"/>
  <c r="I79" i="17"/>
  <c r="I77" i="17"/>
  <c r="I51" i="17"/>
  <c r="I50" i="17"/>
  <c r="I49" i="17"/>
  <c r="I48" i="17"/>
  <c r="I47" i="17"/>
  <c r="I18" i="17"/>
  <c r="I17" i="17"/>
  <c r="I16" i="17"/>
  <c r="I15" i="17"/>
  <c r="I14" i="17"/>
  <c r="I13" i="17"/>
  <c r="I12" i="17"/>
  <c r="I11" i="17"/>
  <c r="I10" i="17"/>
  <c r="I427" i="17"/>
  <c r="I428" i="17" s="1"/>
  <c r="I402" i="17"/>
  <c r="I401" i="17"/>
  <c r="I400" i="17"/>
  <c r="I399" i="17"/>
  <c r="I395" i="17"/>
  <c r="I394" i="17"/>
  <c r="I393" i="17"/>
  <c r="I392" i="17"/>
  <c r="I391" i="17"/>
  <c r="I389" i="17"/>
  <c r="I388" i="17"/>
  <c r="I387" i="17"/>
  <c r="I386" i="17"/>
  <c r="I385" i="17"/>
  <c r="I384" i="17"/>
  <c r="I383" i="17"/>
  <c r="I379" i="17"/>
  <c r="I378" i="17"/>
  <c r="I377" i="17"/>
  <c r="I376" i="17"/>
  <c r="I373" i="17"/>
  <c r="I374" i="17" s="1"/>
  <c r="I133" i="17"/>
  <c r="I134" i="17" s="1"/>
  <c r="I73" i="17"/>
  <c r="I71" i="17"/>
  <c r="I69" i="17"/>
  <c r="I68" i="17"/>
  <c r="I67" i="17"/>
  <c r="I66" i="17"/>
  <c r="I65" i="17"/>
  <c r="I64" i="17"/>
  <c r="I62" i="17"/>
  <c r="I61" i="17"/>
  <c r="I60" i="17"/>
  <c r="I59" i="17"/>
  <c r="I58" i="17"/>
  <c r="I57" i="17"/>
  <c r="I56" i="17"/>
  <c r="I55" i="17"/>
  <c r="I45" i="17"/>
  <c r="I44" i="17"/>
  <c r="I43" i="17"/>
  <c r="I42" i="17"/>
  <c r="I41" i="17"/>
  <c r="I40" i="17"/>
  <c r="I39" i="17"/>
  <c r="I37" i="17"/>
  <c r="I36" i="17"/>
  <c r="I35" i="17"/>
  <c r="I34" i="17"/>
  <c r="I33" i="17"/>
  <c r="I32" i="17"/>
  <c r="I31" i="17"/>
  <c r="I30" i="17"/>
  <c r="I29" i="17"/>
  <c r="I28" i="17"/>
  <c r="I24" i="17"/>
  <c r="I23" i="17"/>
  <c r="I22" i="17"/>
  <c r="I21" i="17"/>
  <c r="I201" i="17" l="1"/>
  <c r="I19" i="17"/>
  <c r="I52" i="17"/>
  <c r="I74" i="17"/>
  <c r="I123" i="17"/>
  <c r="I370" i="17"/>
  <c r="I280" i="17"/>
  <c r="I237" i="17"/>
  <c r="I366" i="17"/>
  <c r="I380" i="17"/>
  <c r="I262" i="17"/>
  <c r="I466" i="17"/>
  <c r="I171" i="17"/>
  <c r="I433" i="17"/>
  <c r="I409" i="17"/>
  <c r="I437" i="17"/>
  <c r="I417" i="17"/>
  <c r="I83" i="17"/>
  <c r="I131" i="17"/>
  <c r="I396" i="17"/>
  <c r="I25" i="17"/>
  <c r="I453" i="17"/>
  <c r="I460" i="17"/>
  <c r="I425" i="17"/>
  <c r="I354" i="17"/>
  <c r="I162" i="17"/>
  <c r="I343" i="17"/>
  <c r="I145" i="17"/>
  <c r="I469" i="17"/>
  <c r="I274" i="17"/>
  <c r="K72" i="17"/>
  <c r="K70" i="17"/>
  <c r="I470" i="17" l="1"/>
  <c r="K63" i="17"/>
  <c r="J457" i="17" l="1"/>
  <c r="J446" i="17"/>
  <c r="J432" i="17"/>
  <c r="J420" i="17"/>
  <c r="J406" i="17"/>
  <c r="J394" i="17"/>
  <c r="J385" i="17"/>
  <c r="J369" i="17"/>
  <c r="J358" i="17"/>
  <c r="J347" i="17"/>
  <c r="J337" i="17"/>
  <c r="J329" i="17"/>
  <c r="J320" i="17"/>
  <c r="J311" i="17"/>
  <c r="J303" i="17"/>
  <c r="J294" i="17"/>
  <c r="J286" i="17"/>
  <c r="J273" i="17"/>
  <c r="J265" i="17"/>
  <c r="J255" i="17"/>
  <c r="J247" i="17"/>
  <c r="J239" i="17"/>
  <c r="J229" i="17"/>
  <c r="J221" i="17"/>
  <c r="J213" i="17"/>
  <c r="J205" i="17"/>
  <c r="J195" i="17"/>
  <c r="J187" i="17"/>
  <c r="J179" i="17"/>
  <c r="J169" i="17"/>
  <c r="J159" i="17"/>
  <c r="J150" i="17"/>
  <c r="J139" i="17"/>
  <c r="J127" i="17"/>
  <c r="J115" i="17"/>
  <c r="J106" i="17"/>
  <c r="J97" i="17"/>
  <c r="J87" i="17"/>
  <c r="J71" i="17"/>
  <c r="J61" i="17"/>
  <c r="J50" i="17"/>
  <c r="J41" i="17"/>
  <c r="J32" i="17"/>
  <c r="J21" i="17"/>
  <c r="J11" i="17"/>
  <c r="J412" i="17"/>
  <c r="J242" i="17"/>
  <c r="J164" i="17"/>
  <c r="J101" i="17"/>
  <c r="J44" i="17"/>
  <c r="J388" i="17"/>
  <c r="J361" i="17"/>
  <c r="J340" i="17"/>
  <c r="J324" i="17"/>
  <c r="J298" i="17"/>
  <c r="J289" i="17"/>
  <c r="J250" i="17"/>
  <c r="J216" i="17"/>
  <c r="J198" i="17"/>
  <c r="J174" i="17"/>
  <c r="J153" i="17"/>
  <c r="J118" i="17"/>
  <c r="J79" i="17"/>
  <c r="J35" i="17"/>
  <c r="J440" i="17"/>
  <c r="J400" i="17"/>
  <c r="J377" i="17"/>
  <c r="J350" i="17"/>
  <c r="J332" i="17"/>
  <c r="J306" i="17"/>
  <c r="J278" i="17"/>
  <c r="J258" i="17"/>
  <c r="J232" i="17"/>
  <c r="J208" i="17"/>
  <c r="J182" i="17"/>
  <c r="J142" i="17"/>
  <c r="J109" i="17"/>
  <c r="J90" i="17"/>
  <c r="J56" i="17"/>
  <c r="J16" i="17"/>
  <c r="J423" i="17"/>
  <c r="J315" i="17"/>
  <c r="J268" i="17"/>
  <c r="J224" i="17"/>
  <c r="J190" i="17"/>
  <c r="J130" i="17"/>
  <c r="J65" i="17"/>
  <c r="J24" i="17"/>
  <c r="J462" i="17"/>
  <c r="J18" i="17"/>
  <c r="J458" i="17"/>
  <c r="J30" i="17"/>
  <c r="J435" i="17"/>
  <c r="J102" i="17"/>
  <c r="J199" i="17"/>
  <c r="J269" i="17"/>
  <c r="J341" i="17"/>
  <c r="J441" i="17"/>
  <c r="J81" i="17"/>
  <c r="J166" i="17"/>
  <c r="J234" i="17"/>
  <c r="J308" i="17"/>
  <c r="J391" i="17"/>
  <c r="J148" i="17"/>
  <c r="J219" i="17"/>
  <c r="J292" i="17"/>
  <c r="J365" i="17"/>
  <c r="J31" i="17"/>
  <c r="J114" i="17"/>
  <c r="J194" i="17"/>
  <c r="J264" i="17"/>
  <c r="J336" i="17"/>
  <c r="J431" i="17"/>
  <c r="J266" i="17"/>
  <c r="J22" i="17"/>
  <c r="J116" i="17"/>
  <c r="J256" i="17"/>
  <c r="J13" i="17"/>
  <c r="J173" i="17"/>
  <c r="J249" i="17"/>
  <c r="J322" i="17"/>
  <c r="J449" i="17"/>
  <c r="J14" i="17"/>
  <c r="J448" i="17"/>
  <c r="J15" i="17"/>
  <c r="J351" i="17"/>
  <c r="J93" i="17"/>
  <c r="J176" i="17"/>
  <c r="J244" i="17"/>
  <c r="J402" i="17"/>
  <c r="J157" i="17"/>
  <c r="J227" i="17"/>
  <c r="J301" i="17"/>
  <c r="J40" i="17"/>
  <c r="J126" i="17"/>
  <c r="J204" i="17"/>
  <c r="J346" i="17"/>
  <c r="J445" i="17"/>
  <c r="J295" i="17"/>
  <c r="J140" i="17"/>
  <c r="J287" i="17"/>
  <c r="J43" i="17"/>
  <c r="J181" i="17"/>
  <c r="J331" i="17"/>
  <c r="J23" i="17"/>
  <c r="J451" i="17"/>
  <c r="J125" i="17"/>
  <c r="J10" i="17"/>
  <c r="J133" i="17"/>
  <c r="J48" i="17"/>
  <c r="J200" i="17"/>
  <c r="J442" i="17"/>
  <c r="J327" i="17"/>
  <c r="J69" i="17"/>
  <c r="J302" i="17"/>
  <c r="J386" i="17"/>
  <c r="J321" i="17"/>
  <c r="J215" i="17"/>
  <c r="J360" i="17"/>
  <c r="J206" i="17"/>
  <c r="J88" i="17"/>
  <c r="J196" i="17"/>
  <c r="J188" i="17"/>
  <c r="J39" i="17"/>
  <c r="J110" i="17"/>
  <c r="J209" i="17"/>
  <c r="J279" i="17"/>
  <c r="J452" i="17"/>
  <c r="J317" i="17"/>
  <c r="J392" i="17"/>
  <c r="J272" i="17"/>
  <c r="J33" i="17"/>
  <c r="J257" i="17"/>
  <c r="J154" i="17"/>
  <c r="J122" i="17"/>
  <c r="J253" i="17"/>
  <c r="J228" i="17"/>
  <c r="J62" i="17"/>
  <c r="J288" i="17"/>
  <c r="J73" i="17"/>
  <c r="J82" i="17"/>
  <c r="J36" i="17"/>
  <c r="J120" i="17"/>
  <c r="J217" i="17"/>
  <c r="J290" i="17"/>
  <c r="J362" i="17"/>
  <c r="J464" i="17"/>
  <c r="J103" i="17"/>
  <c r="J184" i="17"/>
  <c r="J252" i="17"/>
  <c r="J326" i="17"/>
  <c r="J415" i="17"/>
  <c r="J167" i="17"/>
  <c r="J235" i="17"/>
  <c r="J309" i="17"/>
  <c r="J404" i="17"/>
  <c r="J49" i="17"/>
  <c r="J138" i="17"/>
  <c r="J212" i="17"/>
  <c r="J285" i="17"/>
  <c r="J357" i="17"/>
  <c r="J12" i="17"/>
  <c r="J330" i="17"/>
  <c r="J42" i="17"/>
  <c r="J151" i="17"/>
  <c r="J304" i="17"/>
  <c r="J100" i="17"/>
  <c r="J197" i="17"/>
  <c r="J267" i="17"/>
  <c r="J339" i="17"/>
  <c r="J34" i="17"/>
  <c r="J463" i="17"/>
  <c r="J28" i="17"/>
  <c r="J383" i="17"/>
  <c r="J94" i="17"/>
  <c r="J45" i="17"/>
  <c r="J143" i="17"/>
  <c r="J225" i="17"/>
  <c r="J299" i="17"/>
  <c r="J378" i="17"/>
  <c r="J29" i="17"/>
  <c r="J111" i="17"/>
  <c r="J192" i="17"/>
  <c r="J260" i="17"/>
  <c r="J334" i="17"/>
  <c r="J427" i="17"/>
  <c r="J177" i="17"/>
  <c r="J245" i="17"/>
  <c r="J318" i="17"/>
  <c r="J416" i="17"/>
  <c r="J60" i="17"/>
  <c r="J149" i="17"/>
  <c r="J220" i="17"/>
  <c r="J293" i="17"/>
  <c r="J368" i="17"/>
  <c r="J128" i="17"/>
  <c r="J373" i="17"/>
  <c r="J51" i="17"/>
  <c r="J160" i="17"/>
  <c r="J312" i="17"/>
  <c r="J117" i="17"/>
  <c r="J207" i="17"/>
  <c r="J277" i="17"/>
  <c r="J349" i="17"/>
  <c r="J55" i="17"/>
  <c r="J77" i="17"/>
  <c r="J455" i="17"/>
  <c r="J57" i="17"/>
  <c r="J233" i="17"/>
  <c r="J307" i="17"/>
  <c r="J389" i="17"/>
  <c r="J37" i="17"/>
  <c r="J270" i="17"/>
  <c r="J342" i="17"/>
  <c r="J185" i="17"/>
  <c r="J430" i="17"/>
  <c r="J158" i="17"/>
  <c r="J384" i="17"/>
  <c r="J170" i="17"/>
  <c r="J180" i="17"/>
  <c r="J129" i="17"/>
  <c r="J64" i="17"/>
  <c r="J376" i="17"/>
  <c r="J165" i="17"/>
  <c r="J393" i="17"/>
  <c r="J112" i="17"/>
  <c r="J66" i="17"/>
  <c r="J175" i="17"/>
  <c r="J243" i="17"/>
  <c r="J316" i="17"/>
  <c r="J401" i="17"/>
  <c r="J47" i="17"/>
  <c r="J136" i="17"/>
  <c r="J210" i="17"/>
  <c r="J283" i="17"/>
  <c r="J352" i="17"/>
  <c r="J465" i="17"/>
  <c r="J193" i="17"/>
  <c r="J261" i="17"/>
  <c r="J335" i="17"/>
  <c r="J444" i="17"/>
  <c r="J86" i="17"/>
  <c r="J168" i="17"/>
  <c r="J236" i="17"/>
  <c r="J310" i="17"/>
  <c r="J395" i="17"/>
  <c r="J17" i="17"/>
  <c r="J325" i="17"/>
  <c r="J218" i="17"/>
  <c r="J203" i="17"/>
  <c r="J96" i="17"/>
  <c r="J405" i="17"/>
  <c r="J222" i="17"/>
  <c r="J223" i="17"/>
  <c r="J422" i="17"/>
  <c r="J59" i="17"/>
  <c r="J333" i="17"/>
  <c r="J226" i="17"/>
  <c r="J211" i="17"/>
  <c r="J105" i="17"/>
  <c r="J419" i="17"/>
  <c r="J248" i="17"/>
  <c r="J231" i="17"/>
  <c r="J89" i="17"/>
  <c r="J399" i="17"/>
  <c r="J107" i="17"/>
  <c r="J80" i="17"/>
  <c r="J413" i="17"/>
  <c r="J291" i="17"/>
  <c r="J271" i="17"/>
  <c r="J178" i="17"/>
  <c r="J214" i="17"/>
  <c r="J338" i="17"/>
  <c r="J241" i="17"/>
  <c r="J108" i="17"/>
  <c r="J436" i="17"/>
  <c r="J424" i="17"/>
  <c r="J300" i="17"/>
  <c r="J186" i="17"/>
  <c r="J230" i="17"/>
  <c r="J348" i="17"/>
  <c r="J189" i="17"/>
  <c r="J68" i="17"/>
  <c r="J468" i="17"/>
  <c r="J408" i="17"/>
  <c r="J92" i="17"/>
  <c r="J284" i="17"/>
  <c r="J297" i="17"/>
  <c r="J183" i="17"/>
  <c r="J58" i="17"/>
  <c r="J364" i="17"/>
  <c r="J345" i="17"/>
  <c r="J246" i="17"/>
  <c r="J421" i="17"/>
  <c r="J407" i="17"/>
  <c r="J305" i="17"/>
  <c r="J240" i="17"/>
  <c r="J259" i="17"/>
  <c r="J155" i="17"/>
  <c r="J137" i="17"/>
  <c r="J328" i="17"/>
  <c r="J161" i="17"/>
  <c r="J191" i="17"/>
  <c r="J67" i="17"/>
  <c r="J379" i="17"/>
  <c r="J353" i="17"/>
  <c r="J254" i="17"/>
  <c r="J459" i="17"/>
  <c r="J141" i="17"/>
  <c r="J313" i="17"/>
  <c r="J276" i="17"/>
  <c r="J251" i="17"/>
  <c r="J144" i="17"/>
  <c r="J104" i="17"/>
  <c r="J456" i="17"/>
  <c r="J319" i="17"/>
  <c r="J98" i="17"/>
  <c r="J152" i="17"/>
  <c r="J387" i="17"/>
  <c r="J359" i="17"/>
  <c r="J470" i="17" l="1"/>
</calcChain>
</file>

<file path=xl/sharedStrings.xml><?xml version="1.0" encoding="utf-8"?>
<sst xmlns="http://schemas.openxmlformats.org/spreadsheetml/2006/main" count="2002" uniqueCount="1090">
  <si>
    <t xml:space="preserve">ITEM </t>
  </si>
  <si>
    <t>UNID</t>
  </si>
  <si>
    <t>Verga e contraverga pré moldada fck= 20Mpa, seção 10x10cm</t>
  </si>
  <si>
    <t>M</t>
  </si>
  <si>
    <t>6.7.2</t>
  </si>
  <si>
    <t>Concreto para Fundação fck=20MPa, incluindo preparo, lançamento, adensamento</t>
  </si>
  <si>
    <t xml:space="preserve">SERVIÇOS FINAIS </t>
  </si>
  <si>
    <t>21.1</t>
  </si>
  <si>
    <t>22.1</t>
  </si>
  <si>
    <t>22.2</t>
  </si>
  <si>
    <t>22.3</t>
  </si>
  <si>
    <t>22.4</t>
  </si>
  <si>
    <t>23.1</t>
  </si>
  <si>
    <t>23.1.1</t>
  </si>
  <si>
    <t>23.1.2</t>
  </si>
  <si>
    <t>23.1.3</t>
  </si>
  <si>
    <t>23.1.4</t>
  </si>
  <si>
    <t>23.1.5</t>
  </si>
  <si>
    <t>23.1.6</t>
  </si>
  <si>
    <t>23.1.7</t>
  </si>
  <si>
    <t>23.2</t>
  </si>
  <si>
    <t>23.2.1</t>
  </si>
  <si>
    <t>23.2.2</t>
  </si>
  <si>
    <t>23.2.3</t>
  </si>
  <si>
    <t>23.2.4</t>
  </si>
  <si>
    <t>23.2.5</t>
  </si>
  <si>
    <t>24.1</t>
  </si>
  <si>
    <t>24.1.2</t>
  </si>
  <si>
    <t>24.1.1</t>
  </si>
  <si>
    <t>24.1.3</t>
  </si>
  <si>
    <t>24.1.4</t>
  </si>
  <si>
    <t>24.2</t>
  </si>
  <si>
    <t>24.2.1</t>
  </si>
  <si>
    <t>24.2.2</t>
  </si>
  <si>
    <t>24.2.3</t>
  </si>
  <si>
    <t>24.2.4</t>
  </si>
  <si>
    <t>24.2.5</t>
  </si>
  <si>
    <t>25.1</t>
  </si>
  <si>
    <t>25.1.1</t>
  </si>
  <si>
    <t>25.1.2</t>
  </si>
  <si>
    <t>25.2</t>
  </si>
  <si>
    <t>25.2.1</t>
  </si>
  <si>
    <t>25.2.2</t>
  </si>
  <si>
    <t>26.1</t>
  </si>
  <si>
    <t>26.2</t>
  </si>
  <si>
    <t>26.3</t>
  </si>
  <si>
    <t>26.4</t>
  </si>
  <si>
    <t>26.5</t>
  </si>
  <si>
    <t>26.6</t>
  </si>
  <si>
    <t>27.1</t>
  </si>
  <si>
    <t>28.1</t>
  </si>
  <si>
    <t>28.2</t>
  </si>
  <si>
    <t>28.3</t>
  </si>
  <si>
    <t>29.1</t>
  </si>
  <si>
    <t>29.2</t>
  </si>
  <si>
    <t>30.1</t>
  </si>
  <si>
    <t>30.1.1</t>
  </si>
  <si>
    <t>30.1.2</t>
  </si>
  <si>
    <t>30.1.3</t>
  </si>
  <si>
    <t>30.2</t>
  </si>
  <si>
    <t>30.2.1</t>
  </si>
  <si>
    <t>30.2.2</t>
  </si>
  <si>
    <t>30.2.3</t>
  </si>
  <si>
    <t>30.3</t>
  </si>
  <si>
    <t>30.3.1</t>
  </si>
  <si>
    <t>30.3.2</t>
  </si>
  <si>
    <t>30.4</t>
  </si>
  <si>
    <t>30.4.1</t>
  </si>
  <si>
    <t>30.4.2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</si>
  <si>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</si>
  <si>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</si>
  <si>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</si>
  <si>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</si>
  <si>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</si>
  <si>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</si>
  <si>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</si>
  <si>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</si>
  <si>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</si>
  <si>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33.1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</si>
  <si>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</si>
  <si>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</si>
  <si>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</si>
  <si>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</si>
  <si>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sz val="12"/>
        <rFont val="Arial"/>
        <family val="2"/>
      </rPr>
      <t>1.1</t>
    </r>
  </si>
  <si>
    <r>
      <rPr>
        <sz val="12"/>
        <rFont val="Arial"/>
        <family val="2"/>
      </rPr>
      <t>Placa da obra em chapa de aço galvanizado, Padrão Governo Federal</t>
    </r>
  </si>
  <si>
    <r>
      <rPr>
        <sz val="12"/>
        <rFont val="Arial"/>
        <family val="2"/>
      </rPr>
      <t>M2</t>
    </r>
  </si>
  <si>
    <r>
      <rPr>
        <sz val="13"/>
        <rFont val="Arial"/>
        <family val="2"/>
      </rPr>
      <t>Tapume de chapa de madeira compensada, espessura 6mm (80x2,20m)</t>
    </r>
  </si>
  <si>
    <r>
      <rPr>
        <sz val="13"/>
        <rFont val="Arial"/>
        <family val="2"/>
      </rPr>
      <t>M2</t>
    </r>
  </si>
  <si>
    <r>
      <rPr>
        <sz val="13"/>
        <rFont val="Arial"/>
        <family val="2"/>
      </rPr>
      <t>Ligação provisória de energia elétrica aérea monofásica 50A com poste de concreto; inclusive cabeamento, caixa de proteção para medidor e aterramento</t>
    </r>
  </si>
  <si>
    <r>
      <rPr>
        <sz val="13"/>
        <rFont val="Arial"/>
        <family val="2"/>
      </rPr>
      <t>UN</t>
    </r>
  </si>
  <si>
    <r>
      <rPr>
        <sz val="13"/>
        <rFont val="Arial"/>
        <family val="2"/>
      </rPr>
      <t>Instalação provisória de água</t>
    </r>
  </si>
  <si>
    <r>
      <rPr>
        <sz val="13"/>
        <rFont val="Arial"/>
        <family val="2"/>
      </rPr>
      <t>Execução de sanitário e vestiário em canteiro de obra, inclusive instalação e aparelhos</t>
    </r>
  </si>
  <si>
    <r>
      <rPr>
        <sz val="13"/>
        <rFont val="Arial"/>
        <family val="2"/>
      </rPr>
      <t>Barracão para escritório de obra porte pequeno s=20,00m²</t>
    </r>
  </si>
  <si>
    <r>
      <rPr>
        <sz val="13"/>
        <rFont val="Arial"/>
        <family val="2"/>
      </rPr>
      <t>Barracão provisório para deposito</t>
    </r>
  </si>
  <si>
    <r>
      <rPr>
        <sz val="13"/>
        <rFont val="Arial"/>
        <family val="2"/>
      </rPr>
      <t>Locação da obra (execução de gabarito)</t>
    </r>
  </si>
  <si>
    <r>
      <rPr>
        <sz val="13"/>
        <rFont val="Arial"/>
        <family val="2"/>
      </rPr>
      <t>Limpeza mecanizada de terreno com remoção de camada vegetal</t>
    </r>
  </si>
  <si>
    <r>
      <rPr>
        <sz val="13"/>
        <rFont val="Arial"/>
        <family val="2"/>
      </rPr>
      <t>3.1.1</t>
    </r>
  </si>
  <si>
    <r>
      <rPr>
        <sz val="13"/>
        <rFont val="Arial"/>
        <family val="2"/>
      </rPr>
      <t>Estaca Ø 20cm escavada manualmente fck= 15MPa, sem armação</t>
    </r>
  </si>
  <si>
    <r>
      <rPr>
        <sz val="13"/>
        <rFont val="Arial"/>
        <family val="2"/>
      </rPr>
      <t>M</t>
    </r>
  </si>
  <si>
    <r>
      <rPr>
        <sz val="13"/>
        <rFont val="Arial"/>
        <family val="2"/>
      </rPr>
      <t>3.1.2</t>
    </r>
  </si>
  <si>
    <r>
      <rPr>
        <sz val="13"/>
        <rFont val="Arial"/>
        <family val="2"/>
      </rPr>
      <t>Lastro de concreto não-estrutural, espessura 5cm</t>
    </r>
  </si>
  <si>
    <r>
      <rPr>
        <sz val="13"/>
        <rFont val="Arial"/>
        <family val="2"/>
      </rPr>
      <t>3.1.3</t>
    </r>
  </si>
  <si>
    <r>
      <rPr>
        <sz val="13"/>
        <rFont val="Arial"/>
        <family val="2"/>
      </rPr>
      <t>Forma de madeira em tábuas para fundações, com reaproveitamento</t>
    </r>
  </si>
  <si>
    <r>
      <rPr>
        <sz val="13"/>
        <rFont val="Arial"/>
        <family val="2"/>
      </rPr>
      <t>3.1.4</t>
    </r>
  </si>
  <si>
    <r>
      <rPr>
        <sz val="13"/>
        <rFont val="Arial"/>
        <family val="2"/>
      </rPr>
      <t>Armação de aço CA-50 Ø 6.3mm; incluso fornecimento, corte, dobra e colocação</t>
    </r>
  </si>
  <si>
    <r>
      <rPr>
        <sz val="13"/>
        <rFont val="Arial"/>
        <family val="2"/>
      </rPr>
      <t>KG</t>
    </r>
  </si>
  <si>
    <r>
      <rPr>
        <sz val="13"/>
        <rFont val="Arial"/>
        <family val="2"/>
      </rPr>
      <t>3.1.5</t>
    </r>
  </si>
  <si>
    <r>
      <rPr>
        <sz val="13"/>
        <rFont val="Arial"/>
        <family val="2"/>
      </rPr>
      <t>Armação de aço CA-50 Ø 8mm; incluso fornecimento, corte, dobra e colocação</t>
    </r>
  </si>
  <si>
    <r>
      <rPr>
        <sz val="13"/>
        <rFont val="Arial"/>
        <family val="2"/>
      </rPr>
      <t>3.1.6</t>
    </r>
  </si>
  <si>
    <r>
      <rPr>
        <sz val="13"/>
        <rFont val="Arial"/>
        <family val="2"/>
      </rPr>
      <t>Armação de aço CA-50 Ø 10mm; incluso fornecimento, corte, dobra e colocação</t>
    </r>
  </si>
  <si>
    <r>
      <rPr>
        <sz val="13"/>
        <rFont val="Arial"/>
        <family val="2"/>
      </rPr>
      <t>3.1.7</t>
    </r>
  </si>
  <si>
    <r>
      <rPr>
        <sz val="13"/>
        <rFont val="Arial"/>
        <family val="2"/>
      </rPr>
      <t>Armação de aço CA-50 Ø 12.5mm; incluso fornecimento, corte, dobra e colocação</t>
    </r>
  </si>
  <si>
    <r>
      <rPr>
        <sz val="13"/>
        <rFont val="Arial"/>
        <family val="2"/>
      </rPr>
      <t>3.1.8</t>
    </r>
  </si>
  <si>
    <r>
      <rPr>
        <sz val="13"/>
        <rFont val="Arial"/>
        <family val="2"/>
      </rPr>
      <t>Armação de aço CA-50 Ø 16mm; incluso fornecimento, corte, dobra e colocação</t>
    </r>
  </si>
  <si>
    <r>
      <rPr>
        <sz val="13"/>
        <rFont val="Arial"/>
        <family val="2"/>
      </rPr>
      <t>3.1.9</t>
    </r>
  </si>
  <si>
    <r>
      <rPr>
        <sz val="13"/>
        <rFont val="Arial"/>
        <family val="2"/>
      </rPr>
      <t>Armação de aço CA-60 Ø 5,0mm; incluso fornecimento, corte, dobra e colocação</t>
    </r>
  </si>
  <si>
    <r>
      <rPr>
        <sz val="13"/>
        <rFont val="Arial"/>
        <family val="2"/>
      </rPr>
      <t>3.1.10</t>
    </r>
  </si>
  <si>
    <r>
      <rPr>
        <sz val="13"/>
        <rFont val="Arial"/>
        <family val="2"/>
      </rPr>
      <t>Concreto Bombeado fck= 25MPa; incluindo preparo, lançamento e adensamento</t>
    </r>
  </si>
  <si>
    <r>
      <rPr>
        <sz val="13"/>
        <rFont val="Arial"/>
        <family val="2"/>
      </rPr>
      <t>M3</t>
    </r>
  </si>
  <si>
    <r>
      <rPr>
        <sz val="13"/>
        <rFont val="Arial"/>
        <family val="2"/>
      </rPr>
      <t>2.1</t>
    </r>
  </si>
  <si>
    <r>
      <rPr>
        <sz val="13"/>
        <rFont val="Arial"/>
        <family val="2"/>
      </rPr>
      <t>Aterro apiloado em camadas de 0,20 m com material argilo - arenoso (entre baldrames)</t>
    </r>
  </si>
  <si>
    <r>
      <rPr>
        <sz val="13"/>
        <rFont val="Arial"/>
        <family val="2"/>
      </rPr>
      <t>2.2</t>
    </r>
  </si>
  <si>
    <r>
      <rPr>
        <sz val="13"/>
        <rFont val="Arial"/>
        <family val="2"/>
      </rPr>
      <t>Escavação mecanizada de valas em qualquer terreno até h=2,0 m</t>
    </r>
  </si>
  <si>
    <r>
      <rPr>
        <sz val="13"/>
        <rFont val="Arial"/>
        <family val="2"/>
      </rPr>
      <t>2.3</t>
    </r>
  </si>
  <si>
    <r>
      <rPr>
        <sz val="13"/>
        <rFont val="Arial"/>
        <family val="2"/>
      </rPr>
      <t>Regularização e compactação do fundo de valas</t>
    </r>
  </si>
  <si>
    <r>
      <rPr>
        <sz val="13"/>
        <rFont val="Arial"/>
        <family val="2"/>
      </rPr>
      <t>2.4</t>
    </r>
  </si>
  <si>
    <r>
      <rPr>
        <sz val="13"/>
        <rFont val="Arial"/>
        <family val="2"/>
      </rPr>
      <t>Reaterro manual de valas com compactação mecanizada</t>
    </r>
  </si>
  <si>
    <r>
      <rPr>
        <sz val="13"/>
        <rFont val="Arial"/>
        <family val="2"/>
      </rPr>
      <t>3.2.1</t>
    </r>
  </si>
  <si>
    <r>
      <rPr>
        <sz val="13"/>
        <rFont val="Arial"/>
        <family val="2"/>
      </rPr>
      <t>3.2.2</t>
    </r>
  </si>
  <si>
    <r>
      <rPr>
        <sz val="13"/>
        <rFont val="Arial"/>
        <family val="2"/>
      </rPr>
      <t>3.2.3</t>
    </r>
  </si>
  <si>
    <r>
      <rPr>
        <sz val="13"/>
        <rFont val="Arial"/>
        <family val="2"/>
      </rPr>
      <t>3.2.4</t>
    </r>
  </si>
  <si>
    <r>
      <rPr>
        <sz val="13"/>
        <rFont val="Arial"/>
        <family val="2"/>
      </rPr>
      <t>3.2.5</t>
    </r>
  </si>
  <si>
    <r>
      <rPr>
        <sz val="13"/>
        <rFont val="Arial"/>
        <family val="2"/>
      </rPr>
      <t>3.2.6</t>
    </r>
  </si>
  <si>
    <r>
      <rPr>
        <sz val="13"/>
        <rFont val="Arial"/>
        <family val="2"/>
      </rPr>
      <t>3.2.7</t>
    </r>
  </si>
  <si>
    <r>
      <rPr>
        <sz val="13"/>
        <rFont val="Arial"/>
        <family val="2"/>
      </rPr>
      <t>3.3.1</t>
    </r>
  </si>
  <si>
    <r>
      <rPr>
        <sz val="13"/>
        <rFont val="Arial"/>
        <family val="2"/>
      </rPr>
      <t>3.3.2</t>
    </r>
  </si>
  <si>
    <r>
      <rPr>
        <sz val="13"/>
        <rFont val="Arial"/>
        <family val="2"/>
      </rPr>
      <t>3.3.3</t>
    </r>
  </si>
  <si>
    <r>
      <rPr>
        <sz val="13"/>
        <rFont val="Arial"/>
        <family val="2"/>
      </rPr>
      <t>3.3.4</t>
    </r>
  </si>
  <si>
    <r>
      <rPr>
        <sz val="13"/>
        <rFont val="Arial"/>
        <family val="2"/>
      </rPr>
      <t>3.3.5</t>
    </r>
  </si>
  <si>
    <r>
      <rPr>
        <sz val="13"/>
        <rFont val="Arial"/>
        <family val="2"/>
      </rPr>
      <t>Estaca Ø 30cm escavada manualmente fck= 15MPa, sem armação</t>
    </r>
  </si>
  <si>
    <r>
      <rPr>
        <sz val="13"/>
        <rFont val="Arial"/>
        <family val="2"/>
      </rPr>
      <t>4.1.1</t>
    </r>
  </si>
  <si>
    <r>
      <rPr>
        <sz val="13"/>
        <rFont val="Arial"/>
        <family val="2"/>
      </rPr>
      <t>Montagem e desmontagem de forma para vigas, em chapa de madeira plastificada com reaproveitamento</t>
    </r>
  </si>
  <si>
    <r>
      <rPr>
        <sz val="13"/>
        <rFont val="Arial"/>
        <family val="2"/>
      </rPr>
      <t>4.1.2</t>
    </r>
  </si>
  <si>
    <r>
      <rPr>
        <sz val="13"/>
        <rFont val="Arial"/>
        <family val="2"/>
      </rPr>
      <t>4.1.3</t>
    </r>
  </si>
  <si>
    <r>
      <rPr>
        <sz val="13"/>
        <rFont val="Arial"/>
        <family val="2"/>
      </rPr>
      <t>4.1.4</t>
    </r>
  </si>
  <si>
    <r>
      <rPr>
        <sz val="13"/>
        <rFont val="Arial"/>
        <family val="2"/>
      </rPr>
      <t>4.1.5</t>
    </r>
  </si>
  <si>
    <r>
      <rPr>
        <sz val="13"/>
        <rFont val="Arial"/>
        <family val="2"/>
      </rPr>
      <t>4.1.6</t>
    </r>
  </si>
  <si>
    <r>
      <rPr>
        <sz val="13"/>
        <rFont val="Arial"/>
        <family val="2"/>
      </rPr>
      <t>4.1.7</t>
    </r>
  </si>
  <si>
    <r>
      <rPr>
        <sz val="13"/>
        <rFont val="Arial"/>
        <family val="2"/>
      </rPr>
      <t>4.1.8</t>
    </r>
  </si>
  <si>
    <r>
      <rPr>
        <sz val="13"/>
        <rFont val="Arial"/>
        <family val="2"/>
      </rPr>
      <t>4.2.1</t>
    </r>
  </si>
  <si>
    <r>
      <rPr>
        <sz val="13"/>
        <rFont val="Arial"/>
        <family val="2"/>
      </rPr>
      <t>Montagem e desmontagem de forma para pilares, em chapa de madeira compensada plastificada com reaproveitamento</t>
    </r>
  </si>
  <si>
    <r>
      <rPr>
        <sz val="13"/>
        <rFont val="Arial"/>
        <family val="2"/>
      </rPr>
      <t>4.2.2</t>
    </r>
  </si>
  <si>
    <r>
      <rPr>
        <sz val="13"/>
        <rFont val="Arial"/>
        <family val="2"/>
      </rPr>
      <t>4.2.3</t>
    </r>
  </si>
  <si>
    <r>
      <rPr>
        <sz val="13"/>
        <rFont val="Arial"/>
        <family val="2"/>
      </rPr>
      <t>4.2.4</t>
    </r>
  </si>
  <si>
    <r>
      <rPr>
        <sz val="13"/>
        <rFont val="Arial"/>
        <family val="2"/>
      </rPr>
      <t>4.2.5</t>
    </r>
  </si>
  <si>
    <r>
      <rPr>
        <sz val="13"/>
        <rFont val="Arial"/>
        <family val="2"/>
      </rPr>
      <t>4.2.6</t>
    </r>
  </si>
  <si>
    <r>
      <rPr>
        <sz val="13"/>
        <rFont val="Arial"/>
        <family val="2"/>
      </rPr>
      <t>Concreto para Estrutura fck=25MPa, incluindo preparo, lançamento, adensamento.</t>
    </r>
  </si>
  <si>
    <r>
      <rPr>
        <sz val="13"/>
        <rFont val="Arial"/>
        <family val="2"/>
      </rPr>
      <t>Laje pré-moldada para forro</t>
    </r>
  </si>
  <si>
    <r>
      <rPr>
        <sz val="13"/>
        <rFont val="Arial"/>
        <family val="2"/>
      </rPr>
      <t>5.1.1</t>
    </r>
  </si>
  <si>
    <r>
      <rPr>
        <sz val="13"/>
        <rFont val="Arial"/>
        <family val="2"/>
      </rPr>
      <t>Cobogó de concreto (elemento vazado-CB1)  - (10x40x40cm) assentado com argamassa traço 1:4 (cimento, areia)</t>
    </r>
  </si>
  <si>
    <r>
      <rPr>
        <sz val="13"/>
        <rFont val="Arial"/>
        <family val="2"/>
      </rPr>
      <t>5.2.1</t>
    </r>
  </si>
  <si>
    <r>
      <rPr>
        <sz val="13"/>
        <rFont val="Arial"/>
        <family val="2"/>
      </rPr>
      <t>Alvenaria de vedação de 1/2 vez em tijolos cerâmicos  (dimensões nominais: 39x19x09); assentamento em argamassa no traço 1:2:8 (cimento, cal e areia)</t>
    </r>
  </si>
  <si>
    <r>
      <rPr>
        <sz val="13"/>
        <rFont val="Arial"/>
        <family val="2"/>
      </rPr>
      <t>Alvenaria de vedação de 1 vez em tijolos cerâmicos de 08 furos (dimensões nominais: 19x19x09); assentamento em argamassa no traço 1:2:8 (cimento, cal e areia)</t>
    </r>
  </si>
  <si>
    <r>
      <rPr>
        <sz val="13"/>
        <rFont val="Arial"/>
        <family val="2"/>
      </rPr>
      <t>Encunhamento (aperto de alvenaria) em tijolo cerâmicos maciços 5x10x20cm 1 vez (esp. 20cm), assentamento c/ argamassa traço1:6 (cimento e areia)</t>
    </r>
  </si>
  <si>
    <r>
      <rPr>
        <sz val="13"/>
        <rFont val="Arial"/>
        <family val="2"/>
      </rPr>
      <t>Divisória de banheiros e sanitários em granito com espessura de 2cm polido assentado com argamassa traço 1:4</t>
    </r>
  </si>
  <si>
    <r>
      <rPr>
        <sz val="13"/>
        <rFont val="Arial"/>
        <family val="2"/>
      </rPr>
      <t>6.1.1</t>
    </r>
  </si>
  <si>
    <r>
      <rPr>
        <sz val="13"/>
        <rFont val="Arial"/>
        <family val="2"/>
      </rPr>
      <t>Porta de abrir em madeira para pintura 0,80x2,10m, espessura 3,5cm, PM1, incluso dobradiças, batentes e fechadura</t>
    </r>
  </si>
  <si>
    <r>
      <rPr>
        <sz val="13"/>
        <rFont val="Arial"/>
        <family val="2"/>
      </rPr>
      <t>6.1.2</t>
    </r>
  </si>
  <si>
    <r>
      <rPr>
        <sz val="13"/>
        <rFont val="Arial"/>
        <family val="2"/>
      </rPr>
      <t>Porta de abrir em madeira para pintura 0,80x2,10m, espessura 3,5cm, PM2, incluso dobradiças, batentes e fechadura</t>
    </r>
  </si>
  <si>
    <r>
      <rPr>
        <sz val="13"/>
        <rFont val="Arial"/>
        <family val="2"/>
      </rPr>
      <t>6.1.3</t>
    </r>
  </si>
  <si>
    <r>
      <rPr>
        <sz val="13"/>
        <rFont val="Arial"/>
        <family val="2"/>
      </rPr>
      <t>Porta de abrir em madeira para pintura 0,80x2,10m, espessura 3,5cm, PM3, incluso dobradiças, batentes e fechadura</t>
    </r>
  </si>
  <si>
    <r>
      <rPr>
        <sz val="13"/>
        <rFont val="Arial"/>
        <family val="2"/>
      </rPr>
      <t>6.1.4</t>
    </r>
  </si>
  <si>
    <r>
      <rPr>
        <sz val="13"/>
        <rFont val="Arial"/>
        <family val="2"/>
      </rPr>
      <t>6.1.5</t>
    </r>
  </si>
  <si>
    <r>
      <rPr>
        <sz val="13"/>
        <rFont val="Arial"/>
        <family val="2"/>
      </rPr>
      <t xml:space="preserve">Porta de abrir em chapa de madeira compensada para banheiro revestida com laminado, 0,80x1,60m, PM5, incluso marco e dobradiças </t>
    </r>
  </si>
  <si>
    <r>
      <rPr>
        <sz val="13"/>
        <rFont val="Arial"/>
        <family val="2"/>
      </rPr>
      <t>6.2.1</t>
    </r>
  </si>
  <si>
    <r>
      <rPr>
        <sz val="13"/>
        <rFont val="Arial"/>
        <family val="2"/>
      </rPr>
      <t>Barra de apoio 40 cm, aço inox polido, deca ou equivalente - PM3 e PM5</t>
    </r>
  </si>
  <si>
    <r>
      <rPr>
        <sz val="13"/>
        <rFont val="Arial"/>
        <family val="2"/>
      </rPr>
      <t>6.2.2</t>
    </r>
  </si>
  <si>
    <r>
      <rPr>
        <sz val="13"/>
        <rFont val="Arial"/>
        <family val="2"/>
      </rPr>
      <t>Fechadura de embutir completa, tipo tarjeta livre-ocupado</t>
    </r>
  </si>
  <si>
    <r>
      <rPr>
        <sz val="13"/>
        <rFont val="Arial"/>
        <family val="2"/>
      </rPr>
      <t>6.2.3</t>
    </r>
  </si>
  <si>
    <r>
      <rPr>
        <sz val="13"/>
        <rFont val="Arial"/>
        <family val="2"/>
      </rPr>
      <t xml:space="preserve">Chapa metalica (alumínio) 0,80m x 0,4m, e= 1mm para as portas </t>
    </r>
  </si>
  <si>
    <r>
      <rPr>
        <sz val="13"/>
        <rFont val="Arial"/>
        <family val="2"/>
      </rPr>
      <t>m²</t>
    </r>
  </si>
  <si>
    <r>
      <rPr>
        <sz val="13"/>
        <rFont val="Arial"/>
        <family val="2"/>
      </rPr>
      <t>6.3.1</t>
    </r>
  </si>
  <si>
    <r>
      <rPr>
        <sz val="13"/>
        <rFont val="Arial"/>
        <family val="2"/>
      </rPr>
      <t>Porta de abrir de 0,70x2,10m em chapa de alumínio com veneziana, PA1, conforme projeto de esquadrias, inclusive ferragens</t>
    </r>
  </si>
  <si>
    <r>
      <rPr>
        <sz val="13"/>
        <rFont val="Arial"/>
        <family val="2"/>
      </rPr>
      <t>6.3.2</t>
    </r>
  </si>
  <si>
    <r>
      <rPr>
        <sz val="13"/>
        <rFont val="Arial"/>
        <family val="2"/>
      </rPr>
      <t xml:space="preserve">Porta de abrir - PA2 - 80x210 em chapa de alumínio com veneziana e vidro mini boreal- conforme projeto de esquadrias, inclusive ferragens </t>
    </r>
  </si>
  <si>
    <r>
      <rPr>
        <sz val="13"/>
        <rFont val="Arial"/>
        <family val="2"/>
      </rPr>
      <t>6.3.3</t>
    </r>
  </si>
  <si>
    <r>
      <rPr>
        <sz val="13"/>
        <rFont val="Arial"/>
        <family val="2"/>
      </rPr>
      <t xml:space="preserve">Porta de abrir - PA3 - 120x210 em chapa de alumínio com veneziana e vidro mini boreal- conforme projeto de esquadrias, inclusive ferragens e vidro </t>
    </r>
  </si>
  <si>
    <r>
      <rPr>
        <sz val="13"/>
        <rFont val="Arial"/>
        <family val="2"/>
      </rPr>
      <t>6.4.1</t>
    </r>
  </si>
  <si>
    <r>
      <rPr>
        <sz val="13"/>
        <rFont val="Arial"/>
        <family val="2"/>
      </rPr>
      <t>Janela de Alumínio, basculante 90x50cm, JA-1, conforme projeto de esquadrias, inclusive ferragens e vidro liso incolor, espessura 6mm</t>
    </r>
  </si>
  <si>
    <r>
      <rPr>
        <sz val="13"/>
        <rFont val="Arial"/>
        <family val="2"/>
      </rPr>
      <t>6.4.2</t>
    </r>
  </si>
  <si>
    <r>
      <rPr>
        <sz val="13"/>
        <rFont val="Arial"/>
        <family val="2"/>
      </rPr>
      <t>Janela de Alumínio, basculante 165x55cm, JA-2, conforme projeto de esquadrias, inclusive ferragens e vidro liso incolor, espessura 6mm</t>
    </r>
  </si>
  <si>
    <r>
      <rPr>
        <sz val="13"/>
        <rFont val="Arial"/>
        <family val="2"/>
      </rPr>
      <t>6.4.3</t>
    </r>
  </si>
  <si>
    <r>
      <rPr>
        <sz val="13"/>
        <rFont val="Arial"/>
        <family val="2"/>
      </rPr>
      <t>Janela de Alumínio, basculante 200x55cm, JA-3, conforme projeto de esquadrias, inclusive ferragens e vidro liso incolor, espessura 6mm</t>
    </r>
  </si>
  <si>
    <r>
      <rPr>
        <sz val="13"/>
        <rFont val="Arial"/>
        <family val="2"/>
      </rPr>
      <t>6.4.4</t>
    </r>
  </si>
  <si>
    <r>
      <rPr>
        <sz val="13"/>
        <rFont val="Arial"/>
        <family val="2"/>
      </rPr>
      <t>Janela de Alumínio, de correr 220x55cm, JA-4, conforme projeto de esquadrias, inclusive ferragens e vidro liso incolor, espessura 6mm</t>
    </r>
  </si>
  <si>
    <r>
      <rPr>
        <sz val="13"/>
        <rFont val="Arial"/>
        <family val="2"/>
      </rPr>
      <t>6.4.5</t>
    </r>
  </si>
  <si>
    <r>
      <rPr>
        <sz val="13"/>
        <rFont val="Arial"/>
        <family val="2"/>
      </rPr>
      <t>Janela de Alumínio, basculante 140x100cm, JA-5, conforme projeto de esquadrias, inclusive ferragens e vidro liso incolor, espessura 6mm</t>
    </r>
  </si>
  <si>
    <r>
      <rPr>
        <sz val="13"/>
        <rFont val="Arial"/>
        <family val="2"/>
      </rPr>
      <t>6.4.6</t>
    </r>
  </si>
  <si>
    <r>
      <rPr>
        <sz val="13"/>
        <rFont val="Arial"/>
        <family val="2"/>
      </rPr>
      <t>Janela de Alumínio, basculante 345x100cm, JA-6, conforme projeto de esquadrias, inclusive ferragens e vidro liso incolor, espessura 6mm</t>
    </r>
  </si>
  <si>
    <r>
      <rPr>
        <sz val="13"/>
        <rFont val="Arial"/>
        <family val="2"/>
      </rPr>
      <t>6.4.7</t>
    </r>
  </si>
  <si>
    <r>
      <rPr>
        <sz val="13"/>
        <rFont val="Arial"/>
        <family val="2"/>
      </rPr>
      <t>Janela de Alumínio, basculante 220X110cm, JA-7, conforme projeto de esquadrias, inclusive ferragens e vidro liso incolor, espessura 6mm</t>
    </r>
  </si>
  <si>
    <r>
      <rPr>
        <sz val="13"/>
        <rFont val="Arial"/>
        <family val="2"/>
      </rPr>
      <t>6.4.8</t>
    </r>
  </si>
  <si>
    <r>
      <rPr>
        <sz val="13"/>
        <rFont val="Arial"/>
        <family val="2"/>
      </rPr>
      <t>Janela de Alumínio, de correr 90x100cm, JA-8, conforme projeto de esquadrias, inclusive ferragens e vidro liso incolor, espessura 6mm</t>
    </r>
  </si>
  <si>
    <r>
      <rPr>
        <sz val="13"/>
        <rFont val="Arial"/>
        <family val="2"/>
      </rPr>
      <t>6.4.9</t>
    </r>
  </si>
  <si>
    <r>
      <rPr>
        <sz val="13"/>
        <rFont val="Arial"/>
        <family val="2"/>
      </rPr>
      <t>Janela de Alumínio, com veneziana fixa 110X120cm, JA-9, conforme projeto de esquadrias, inclusive ferragens</t>
    </r>
  </si>
  <si>
    <r>
      <rPr>
        <sz val="13"/>
        <rFont val="Arial"/>
        <family val="2"/>
      </rPr>
      <t>6.4.10</t>
    </r>
  </si>
  <si>
    <r>
      <rPr>
        <sz val="13"/>
        <rFont val="Arial"/>
        <family val="2"/>
      </rPr>
      <t>Janela de Alumínio, de correr 210x100cm, JA-10, conforme projeto de esquadrias, inclusive ferragens e vidro liso incolor, espessura 6mm</t>
    </r>
  </si>
  <si>
    <r>
      <rPr>
        <sz val="13"/>
        <rFont val="Arial"/>
        <family val="2"/>
      </rPr>
      <t>6.4.11</t>
    </r>
  </si>
  <si>
    <r>
      <rPr>
        <sz val="13"/>
        <rFont val="Arial"/>
        <family val="2"/>
      </rPr>
      <t>Janela de Alumínio, de correr 220x175cm, JA-11, conforme projeto de esquadrias, inclusive ferragens e vidro liso incolor, espessura 6mm</t>
    </r>
  </si>
  <si>
    <r>
      <rPr>
        <sz val="13"/>
        <rFont val="Arial"/>
        <family val="2"/>
      </rPr>
      <t>6.4.12</t>
    </r>
  </si>
  <si>
    <r>
      <rPr>
        <sz val="13"/>
        <rFont val="Arial"/>
        <family val="2"/>
      </rPr>
      <t>Janela de Alumínio, basculante 85x100 + 85x120cm, JA-12, conforme projeto de esquadrias, inclusive ferragens e vidro liso incolor, espessura 6mm</t>
    </r>
  </si>
  <si>
    <r>
      <rPr>
        <sz val="13"/>
        <rFont val="Arial"/>
        <family val="2"/>
      </rPr>
      <t>6.4.13</t>
    </r>
  </si>
  <si>
    <r>
      <rPr>
        <sz val="13"/>
        <rFont val="Arial"/>
        <family val="2"/>
      </rPr>
      <t>Tela de nylon de proteção- fixada na esquadria</t>
    </r>
  </si>
  <si>
    <r>
      <rPr>
        <sz val="13"/>
        <rFont val="Arial"/>
        <family val="2"/>
      </rPr>
      <t>6.5.1</t>
    </r>
  </si>
  <si>
    <r>
      <rPr>
        <sz val="13"/>
        <rFont val="Arial"/>
        <family val="2"/>
      </rPr>
      <t>Portão de abrir PT1, 2,05x1,80m, em gradil metálico belgo ou similar, conforme projeto de esquadrias, inclusive ferragens</t>
    </r>
  </si>
  <si>
    <r>
      <rPr>
        <sz val="13"/>
        <rFont val="Arial"/>
        <family val="2"/>
      </rPr>
      <t>6.5.2</t>
    </r>
  </si>
  <si>
    <r>
      <rPr>
        <sz val="13"/>
        <rFont val="Arial"/>
        <family val="2"/>
      </rPr>
      <t>Porta de abrir - PT2 - 180x180 - veneziana- conforme projeto de esquadrias, inclusive ferragens</t>
    </r>
  </si>
  <si>
    <r>
      <rPr>
        <sz val="13"/>
        <rFont val="Arial"/>
        <family val="2"/>
      </rPr>
      <t>6.5.3</t>
    </r>
  </si>
  <si>
    <r>
      <rPr>
        <sz val="13"/>
        <rFont val="Arial"/>
        <family val="2"/>
      </rPr>
      <t>Porta de abrir - PT3 - 100x180 - veneziana- conforme projeto de esquadrias, inclusive ferragens</t>
    </r>
  </si>
  <si>
    <r>
      <rPr>
        <sz val="13"/>
        <rFont val="Arial"/>
        <family val="2"/>
      </rPr>
      <t>6.5.4</t>
    </r>
  </si>
  <si>
    <r>
      <rPr>
        <sz val="13"/>
        <rFont val="Arial"/>
        <family val="2"/>
      </rPr>
      <t>Portão de abrir PT4, 1,20x1,80m, em gradil metálico belgo ou similar, conforme projeto de esquadrias, inclusive ferragens</t>
    </r>
  </si>
  <si>
    <r>
      <rPr>
        <sz val="13"/>
        <rFont val="Arial"/>
        <family val="2"/>
      </rPr>
      <t>6.5.5</t>
    </r>
  </si>
  <si>
    <r>
      <rPr>
        <sz val="13"/>
        <rFont val="Arial"/>
        <family val="2"/>
      </rPr>
      <t>Portão de correr PT5, 3x1,80m, em gradil metálico belgo ou similar, conforme projeto de esquadrias, inclusive ferragens</t>
    </r>
  </si>
  <si>
    <r>
      <rPr>
        <sz val="13"/>
        <rFont val="Arial"/>
        <family val="2"/>
      </rPr>
      <t>6.6.1</t>
    </r>
  </si>
  <si>
    <r>
      <rPr>
        <sz val="13"/>
        <rFont val="Arial"/>
        <family val="2"/>
      </rPr>
      <t>Espelho cristal esp. 4mm sem moldura</t>
    </r>
  </si>
  <si>
    <r>
      <rPr>
        <sz val="13"/>
        <rFont val="Arial"/>
        <family val="2"/>
      </rPr>
      <t>7.1</t>
    </r>
  </si>
  <si>
    <r>
      <rPr>
        <sz val="13"/>
        <rFont val="Arial"/>
        <family val="2"/>
      </rPr>
      <t>Estrutura metálica para cobertura</t>
    </r>
  </si>
  <si>
    <r>
      <rPr>
        <sz val="13"/>
        <rFont val="Arial"/>
        <family val="2"/>
      </rPr>
      <t>7.2</t>
    </r>
  </si>
  <si>
    <r>
      <rPr>
        <sz val="13"/>
        <rFont val="Arial"/>
        <family val="2"/>
      </rPr>
      <t>Cobertura em telha metálica trapezoidal</t>
    </r>
  </si>
  <si>
    <r>
      <rPr>
        <sz val="13"/>
        <rFont val="Arial"/>
        <family val="2"/>
      </rPr>
      <t>7.3</t>
    </r>
  </si>
  <si>
    <r>
      <rPr>
        <sz val="13"/>
        <rFont val="Arial"/>
        <family val="2"/>
      </rPr>
      <t>Cobertura em telha translúcida trapezoidal</t>
    </r>
  </si>
  <si>
    <r>
      <rPr>
        <sz val="13"/>
        <rFont val="Arial"/>
        <family val="2"/>
      </rPr>
      <t>7.4</t>
    </r>
  </si>
  <si>
    <r>
      <rPr>
        <sz val="13"/>
        <rFont val="Arial"/>
        <family val="2"/>
      </rPr>
      <t>Cobertura em telha cerâmica tipo romana</t>
    </r>
  </si>
  <si>
    <r>
      <rPr>
        <sz val="13"/>
        <rFont val="Arial"/>
        <family val="2"/>
      </rPr>
      <t>7.5</t>
    </r>
  </si>
  <si>
    <r>
      <rPr>
        <sz val="13"/>
        <rFont val="Arial"/>
        <family val="2"/>
      </rPr>
      <t>Rufo para telha cerâmica</t>
    </r>
  </si>
  <si>
    <r>
      <rPr>
        <sz val="13"/>
        <rFont val="Arial"/>
        <family val="2"/>
      </rPr>
      <t>7.6</t>
    </r>
  </si>
  <si>
    <r>
      <rPr>
        <sz val="13"/>
        <rFont val="Arial"/>
        <family val="2"/>
      </rPr>
      <t>Cumeeira com telha cerâmica emboçada com argamassa traço 1:2:8</t>
    </r>
  </si>
  <si>
    <r>
      <rPr>
        <sz val="13"/>
        <rFont val="Arial"/>
        <family val="2"/>
      </rPr>
      <t>8.1</t>
    </r>
  </si>
  <si>
    <r>
      <rPr>
        <sz val="13"/>
        <rFont val="Arial"/>
        <family val="2"/>
      </rPr>
      <t>Impermeabilização com tinta betuminosa em fundações, baldrames</t>
    </r>
  </si>
  <si>
    <r>
      <rPr>
        <sz val="13"/>
        <rFont val="Arial"/>
        <family val="2"/>
      </rPr>
      <t>9.1</t>
    </r>
  </si>
  <si>
    <r>
      <rPr>
        <sz val="13"/>
        <rFont val="Arial"/>
        <family val="2"/>
      </rPr>
      <t>Chapisco em  parede com argamassa traço - 1:3 (cimento / areia)</t>
    </r>
  </si>
  <si>
    <r>
      <rPr>
        <sz val="13"/>
        <rFont val="Arial"/>
        <family val="2"/>
      </rPr>
      <t>9.2</t>
    </r>
  </si>
  <si>
    <r>
      <rPr>
        <sz val="13"/>
        <rFont val="Arial"/>
        <family val="2"/>
      </rPr>
      <t>Chapisco em teto com argamassa traço - 1:3 (cimento / areia)</t>
    </r>
  </si>
  <si>
    <r>
      <rPr>
        <sz val="13"/>
        <rFont val="Arial"/>
        <family val="2"/>
      </rPr>
      <t>9.3</t>
    </r>
  </si>
  <si>
    <r>
      <rPr>
        <sz val="13"/>
        <rFont val="Arial"/>
        <family val="2"/>
      </rPr>
      <t>Emboço, com argamassa traço - 1:2:9 (cimento / cal / areia), espessura 2 cm</t>
    </r>
  </si>
  <si>
    <r>
      <rPr>
        <sz val="13"/>
        <rFont val="Arial"/>
        <family val="2"/>
      </rPr>
      <t>9.4</t>
    </r>
  </si>
  <si>
    <r>
      <rPr>
        <sz val="13"/>
        <rFont val="Arial"/>
        <family val="2"/>
      </rPr>
      <t>Reboco para paredes internas, externas, vigas, traço 1:4,5  - espessura 0,5 cm</t>
    </r>
  </si>
  <si>
    <r>
      <rPr>
        <sz val="13"/>
        <rFont val="Arial"/>
        <family val="2"/>
      </rPr>
      <t>9.5</t>
    </r>
  </si>
  <si>
    <r>
      <rPr>
        <sz val="13"/>
        <rFont val="Arial"/>
        <family val="2"/>
      </rPr>
      <t>Reboco de teto, com argamassa traço - 1:2 (cal / areia fina), espessura 1 cm</t>
    </r>
  </si>
  <si>
    <r>
      <rPr>
        <sz val="13"/>
        <rFont val="Arial"/>
        <family val="2"/>
      </rPr>
      <t>9.6</t>
    </r>
  </si>
  <si>
    <r>
      <rPr>
        <sz val="13"/>
        <rFont val="Arial"/>
        <family val="2"/>
      </rPr>
      <t>Argamassa impermeabilizada, traço - 1:3, para detalhes dos rodapés</t>
    </r>
  </si>
  <si>
    <r>
      <rPr>
        <sz val="13"/>
        <rFont val="Arial"/>
        <family val="2"/>
      </rPr>
      <t>9.7</t>
    </r>
  </si>
  <si>
    <r>
      <rPr>
        <sz val="13"/>
        <rFont val="Arial"/>
        <family val="2"/>
      </rPr>
      <t>Revestimento cerâmico de paredes PEI IV- cerâmica 30 x 40 cm aplicado com argamassa industrializada- incl. rejunte - conforme projeto</t>
    </r>
  </si>
  <si>
    <r>
      <rPr>
        <sz val="13"/>
        <rFont val="Arial"/>
        <family val="2"/>
      </rPr>
      <t>9.8</t>
    </r>
  </si>
  <si>
    <r>
      <rPr>
        <sz val="13"/>
        <rFont val="Arial"/>
        <family val="2"/>
      </rPr>
      <t>Revestimento cerâmico de paredes PEI IV - cerâmica 10 x 10 cm aplicado com argamassa industrializada- incl. rejunte - conforme projeto</t>
    </r>
  </si>
  <si>
    <r>
      <rPr>
        <sz val="13"/>
        <rFont val="Arial"/>
        <family val="2"/>
      </rPr>
      <t>9.9</t>
    </r>
  </si>
  <si>
    <r>
      <rPr>
        <sz val="13"/>
        <rFont val="Arial"/>
        <family val="2"/>
      </rPr>
      <t>Roda meio em madeira (largura=10cm)</t>
    </r>
  </si>
  <si>
    <r>
      <rPr>
        <sz val="13"/>
        <rFont val="Arial"/>
        <family val="2"/>
      </rPr>
      <t>10.1.1</t>
    </r>
  </si>
  <si>
    <r>
      <rPr>
        <sz val="13"/>
        <rFont val="Arial"/>
        <family val="2"/>
      </rPr>
      <t>Contrapiso de concreto não-estrutural, espessura 3cm e preparo mecânico</t>
    </r>
  </si>
  <si>
    <r>
      <rPr>
        <sz val="13"/>
        <rFont val="Arial"/>
        <family val="2"/>
      </rPr>
      <t>10.1.2</t>
    </r>
  </si>
  <si>
    <r>
      <rPr>
        <sz val="13"/>
        <rFont val="Arial"/>
        <family val="2"/>
      </rPr>
      <t>Piso cimentado desempenado com acabamento liso e=2,0cm com junta plastica acabada 1,2m</t>
    </r>
  </si>
  <si>
    <r>
      <rPr>
        <sz val="13"/>
        <rFont val="Arial"/>
        <family val="2"/>
      </rPr>
      <t>10.1.3</t>
    </r>
  </si>
  <si>
    <r>
      <rPr>
        <sz val="13"/>
        <rFont val="Arial"/>
        <family val="2"/>
      </rPr>
      <t>Piso cerâmico esmaltado PEI V - 40 x 40 cm  aplicado com argamassa industrializada - incl. rejunte - Branco antiderrapante - conforme projeto</t>
    </r>
  </si>
  <si>
    <r>
      <rPr>
        <sz val="13"/>
        <rFont val="Arial"/>
        <family val="2"/>
      </rPr>
      <t>10.1.4</t>
    </r>
  </si>
  <si>
    <r>
      <rPr>
        <sz val="13"/>
        <rFont val="Arial"/>
        <family val="2"/>
      </rPr>
      <t>Piso cerâmico esmaltado PEI V - 40 x 40 cm  aplicado com argamassa industrializada - incl. rejunte - Cinza Antiderrapante - conforme projeto</t>
    </r>
  </si>
  <si>
    <r>
      <rPr>
        <sz val="13"/>
        <rFont val="Arial"/>
        <family val="2"/>
      </rPr>
      <t>10.1.5</t>
    </r>
  </si>
  <si>
    <r>
      <rPr>
        <sz val="13"/>
        <rFont val="Arial"/>
        <family val="2"/>
      </rPr>
      <t>Piso tátil direcional / alerta em placas de borracha 30x30cm</t>
    </r>
  </si>
  <si>
    <r>
      <rPr>
        <sz val="13"/>
        <rFont val="Arial"/>
        <family val="2"/>
      </rPr>
      <t>10.1.6</t>
    </r>
  </si>
  <si>
    <r>
      <rPr>
        <sz val="13"/>
        <rFont val="Arial"/>
        <family val="2"/>
      </rPr>
      <t>Piso tátil de alerta/direcional em placas pré-moldadas - 5MPa</t>
    </r>
  </si>
  <si>
    <r>
      <rPr>
        <sz val="13"/>
        <rFont val="Arial"/>
        <family val="2"/>
      </rPr>
      <t>10.1.7</t>
    </r>
  </si>
  <si>
    <r>
      <rPr>
        <sz val="13"/>
        <rFont val="Arial"/>
        <family val="2"/>
      </rPr>
      <t>Piso dem granilite, inclusive juntas de dilatação plastica</t>
    </r>
  </si>
  <si>
    <r>
      <rPr>
        <sz val="13"/>
        <rFont val="Arial"/>
        <family val="2"/>
      </rPr>
      <t>10.1.8</t>
    </r>
  </si>
  <si>
    <r>
      <rPr>
        <sz val="13"/>
        <rFont val="Arial"/>
        <family val="2"/>
      </rPr>
      <t>Soleira em granito cinza andorinha, L=15cm, E=2cm</t>
    </r>
  </si>
  <si>
    <r>
      <rPr>
        <sz val="13"/>
        <rFont val="Arial"/>
        <family val="2"/>
      </rPr>
      <t>10.2.1</t>
    </r>
  </si>
  <si>
    <r>
      <rPr>
        <sz val="13"/>
        <rFont val="Arial"/>
        <family val="2"/>
      </rPr>
      <t>Passeio em concreto desempenado com junta plastica a cada 1,20m, e=10cm</t>
    </r>
  </si>
  <si>
    <r>
      <rPr>
        <sz val="13"/>
        <rFont val="Arial"/>
        <family val="2"/>
      </rPr>
      <t>10.2.2</t>
    </r>
  </si>
  <si>
    <r>
      <rPr>
        <sz val="13"/>
        <rFont val="Arial"/>
        <family val="2"/>
      </rPr>
      <t>Rampa de acesso em concreto não estrutural</t>
    </r>
  </si>
  <si>
    <r>
      <rPr>
        <sz val="13"/>
        <rFont val="Arial"/>
        <family val="2"/>
      </rPr>
      <t>10.2.3</t>
    </r>
  </si>
  <si>
    <r>
      <rPr>
        <sz val="13"/>
        <rFont val="Arial"/>
        <family val="2"/>
      </rPr>
      <t>Meio-fio concreto, moldado in loco, 11,5cm base x 22cm altura</t>
    </r>
  </si>
  <si>
    <r>
      <rPr>
        <sz val="13"/>
        <rFont val="Arial"/>
        <family val="2"/>
      </rPr>
      <t>10.2.4</t>
    </r>
  </si>
  <si>
    <r>
      <rPr>
        <sz val="13"/>
        <rFont val="Arial"/>
        <family val="2"/>
      </rPr>
      <t>Lastro de brita para o estacionamento</t>
    </r>
  </si>
  <si>
    <r>
      <rPr>
        <sz val="13"/>
        <rFont val="Arial"/>
        <family val="2"/>
      </rPr>
      <t>10.2.5</t>
    </r>
  </si>
  <si>
    <r>
      <rPr>
        <sz val="13"/>
        <rFont val="Arial"/>
        <family val="2"/>
      </rPr>
      <t>Pavimetação em blocos intertravado de concreto, assentados sobre colchão de areia</t>
    </r>
  </si>
  <si>
    <r>
      <rPr>
        <sz val="13"/>
        <rFont val="Arial"/>
        <family val="2"/>
      </rPr>
      <t>11.1</t>
    </r>
  </si>
  <si>
    <r>
      <rPr>
        <sz val="13"/>
        <rFont val="Arial"/>
        <family val="2"/>
      </rPr>
      <t>Emassamento de paredes internas com massa PVA - 02 demãos</t>
    </r>
  </si>
  <si>
    <r>
      <rPr>
        <sz val="13"/>
        <rFont val="Arial"/>
        <family val="2"/>
      </rPr>
      <t>11.2</t>
    </r>
  </si>
  <si>
    <r>
      <rPr>
        <sz val="13"/>
        <rFont val="Arial"/>
        <family val="2"/>
      </rPr>
      <t>Emassamento de lajes internas com massa PVA - 02 demãos</t>
    </r>
  </si>
  <si>
    <r>
      <rPr>
        <sz val="13"/>
        <rFont val="Arial"/>
        <family val="2"/>
      </rPr>
      <t>11.3</t>
    </r>
  </si>
  <si>
    <r>
      <rPr>
        <sz val="13"/>
        <rFont val="Arial"/>
        <family val="2"/>
      </rPr>
      <t>Pintura em latex acrílico 02 demãos sobre paredes internas e externas</t>
    </r>
  </si>
  <si>
    <r>
      <rPr>
        <sz val="13"/>
        <rFont val="Arial"/>
        <family val="2"/>
      </rPr>
      <t>11.4</t>
    </r>
  </si>
  <si>
    <r>
      <rPr>
        <sz val="13"/>
        <rFont val="Arial"/>
        <family val="2"/>
      </rPr>
      <t>Pintura em latex PVA 02 demãos sobre lajes internas e externas</t>
    </r>
  </si>
  <si>
    <r>
      <rPr>
        <sz val="13"/>
        <rFont val="Arial"/>
        <family val="2"/>
      </rPr>
      <t>11.5</t>
    </r>
  </si>
  <si>
    <r>
      <rPr>
        <sz val="13"/>
        <rFont val="Arial"/>
        <family val="2"/>
      </rPr>
      <t>Pintura em esmalte sintético 02 demãos em roda meio de madeira</t>
    </r>
  </si>
  <si>
    <r>
      <rPr>
        <sz val="13"/>
        <rFont val="Arial"/>
        <family val="2"/>
      </rPr>
      <t>11.6</t>
    </r>
  </si>
  <si>
    <r>
      <rPr>
        <sz val="13"/>
        <rFont val="Arial"/>
        <family val="2"/>
      </rPr>
      <t>Pintura em esmalte acetinado 02 demãos para portão</t>
    </r>
  </si>
  <si>
    <r>
      <rPr>
        <sz val="13"/>
        <rFont val="Arial"/>
        <family val="2"/>
      </rPr>
      <t>11.7</t>
    </r>
  </si>
  <si>
    <r>
      <rPr>
        <sz val="13"/>
        <rFont val="Arial"/>
        <family val="2"/>
      </rPr>
      <t>Pintura em esmalte sintético 02 demãos em porta de madeira</t>
    </r>
  </si>
  <si>
    <r>
      <rPr>
        <sz val="13"/>
        <rFont val="Arial"/>
        <family val="2"/>
      </rPr>
      <t>12.1</t>
    </r>
  </si>
  <si>
    <r>
      <rPr>
        <sz val="13"/>
        <rFont val="Arial"/>
        <family val="2"/>
      </rPr>
      <t>Tubo PVC soldável Ø 25 mm, inclusive conexões</t>
    </r>
  </si>
  <si>
    <r>
      <rPr>
        <sz val="13"/>
        <rFont val="Arial"/>
        <family val="2"/>
      </rPr>
      <t>12.2</t>
    </r>
  </si>
  <si>
    <r>
      <rPr>
        <sz val="13"/>
        <rFont val="Arial"/>
        <family val="2"/>
      </rPr>
      <t>Tubo PVC soldável Ø 32 mm, inclusive conexões</t>
    </r>
  </si>
  <si>
    <r>
      <rPr>
        <sz val="13"/>
        <rFont val="Arial"/>
        <family val="2"/>
      </rPr>
      <t>12.3</t>
    </r>
  </si>
  <si>
    <r>
      <rPr>
        <sz val="13"/>
        <rFont val="Arial"/>
        <family val="2"/>
      </rPr>
      <t>Tubo PVC soldável Ø 40 mm, inclusive conexões</t>
    </r>
  </si>
  <si>
    <r>
      <rPr>
        <sz val="13"/>
        <rFont val="Arial"/>
        <family val="2"/>
      </rPr>
      <t>12.4</t>
    </r>
  </si>
  <si>
    <r>
      <rPr>
        <sz val="13"/>
        <rFont val="Arial"/>
        <family val="2"/>
      </rPr>
      <t>Tubo PVC soldável Ø 50 mm, inclusive conexões</t>
    </r>
  </si>
  <si>
    <r>
      <rPr>
        <sz val="13"/>
        <rFont val="Arial"/>
        <family val="2"/>
      </rPr>
      <t>12.5</t>
    </r>
  </si>
  <si>
    <r>
      <rPr>
        <sz val="13"/>
        <rFont val="Arial"/>
        <family val="2"/>
      </rPr>
      <t>Tubo PVC soldável Ø 60 mm, inclusive conexões</t>
    </r>
  </si>
  <si>
    <r>
      <rPr>
        <sz val="13"/>
        <rFont val="Arial"/>
        <family val="2"/>
      </rPr>
      <t>12.6</t>
    </r>
  </si>
  <si>
    <r>
      <rPr>
        <sz val="13"/>
        <rFont val="Arial"/>
        <family val="2"/>
      </rPr>
      <t>Tubo PVC soldável Ø 75 mm, inclusive conexões</t>
    </r>
  </si>
  <si>
    <r>
      <rPr>
        <sz val="13"/>
        <rFont val="Arial"/>
        <family val="2"/>
      </rPr>
      <t>12.7</t>
    </r>
  </si>
  <si>
    <r>
      <rPr>
        <sz val="13"/>
        <rFont val="Arial"/>
        <family val="2"/>
      </rPr>
      <t>Adaptador de PVC com bolsa e rosca 25mm x 3/4"</t>
    </r>
  </si>
  <si>
    <r>
      <rPr>
        <sz val="13"/>
        <rFont val="Arial"/>
        <family val="2"/>
      </rPr>
      <t>12.8</t>
    </r>
  </si>
  <si>
    <r>
      <rPr>
        <sz val="13"/>
        <rFont val="Arial"/>
        <family val="2"/>
      </rPr>
      <t>Adaptador de PVC com bolsa e rosca 50mm x 1.1/2"</t>
    </r>
  </si>
  <si>
    <r>
      <rPr>
        <sz val="13"/>
        <rFont val="Arial"/>
        <family val="2"/>
      </rPr>
      <t>12.9</t>
    </r>
  </si>
  <si>
    <r>
      <rPr>
        <sz val="13"/>
        <rFont val="Arial"/>
        <family val="2"/>
      </rPr>
      <t>Joelho PVC soldavel 90º agua fria 25mm</t>
    </r>
  </si>
  <si>
    <r>
      <rPr>
        <sz val="13"/>
        <rFont val="Arial"/>
        <family val="2"/>
      </rPr>
      <t>12.10</t>
    </r>
  </si>
  <si>
    <r>
      <rPr>
        <sz val="13"/>
        <rFont val="Arial"/>
        <family val="2"/>
      </rPr>
      <t>Joelho PVC soldavel 90º agua fria 32mm</t>
    </r>
  </si>
  <si>
    <r>
      <rPr>
        <sz val="13"/>
        <rFont val="Arial"/>
        <family val="2"/>
      </rPr>
      <t>12.11</t>
    </r>
  </si>
  <si>
    <r>
      <rPr>
        <sz val="13"/>
        <rFont val="Arial"/>
        <family val="2"/>
      </rPr>
      <t>Joelho PVC soldavel 90º agua fria 40mm</t>
    </r>
  </si>
  <si>
    <r>
      <rPr>
        <sz val="13"/>
        <rFont val="Arial"/>
        <family val="2"/>
      </rPr>
      <t>12.12</t>
    </r>
  </si>
  <si>
    <r>
      <rPr>
        <sz val="13"/>
        <rFont val="Arial"/>
        <family val="2"/>
      </rPr>
      <t>Joelho PVC soldavel 90º agua fria 50mm</t>
    </r>
  </si>
  <si>
    <r>
      <rPr>
        <sz val="13"/>
        <rFont val="Arial"/>
        <family val="2"/>
      </rPr>
      <t>12.13</t>
    </r>
  </si>
  <si>
    <r>
      <rPr>
        <sz val="13"/>
        <rFont val="Arial"/>
        <family val="2"/>
      </rPr>
      <t>Joelho PVC soldavel 90º agua fria 60mm</t>
    </r>
  </si>
  <si>
    <r>
      <rPr>
        <sz val="13"/>
        <rFont val="Arial"/>
        <family val="2"/>
      </rPr>
      <t>12.14</t>
    </r>
  </si>
  <si>
    <r>
      <rPr>
        <sz val="13"/>
        <rFont val="Arial"/>
        <family val="2"/>
      </rPr>
      <t>Joelho PVC soldavel 90º agua fria 75mm</t>
    </r>
  </si>
  <si>
    <r>
      <rPr>
        <sz val="13"/>
        <rFont val="Arial"/>
        <family val="2"/>
      </rPr>
      <t>12.15</t>
    </r>
  </si>
  <si>
    <r>
      <rPr>
        <sz val="13"/>
        <rFont val="Arial"/>
        <family val="2"/>
      </rPr>
      <t>Te PVC soldavel com rosca agua fria 25mmX25mmX32mm</t>
    </r>
  </si>
  <si>
    <r>
      <rPr>
        <sz val="13"/>
        <rFont val="Arial"/>
        <family val="2"/>
      </rPr>
      <t>12.16</t>
    </r>
  </si>
  <si>
    <r>
      <rPr>
        <sz val="13"/>
        <rFont val="Arial"/>
        <family val="2"/>
      </rPr>
      <t>Te PVC soldavel com rosca agua fria 40mmX25mmX25mm</t>
    </r>
  </si>
  <si>
    <r>
      <rPr>
        <sz val="13"/>
        <rFont val="Arial"/>
        <family val="2"/>
      </rPr>
      <t>12.17</t>
    </r>
  </si>
  <si>
    <r>
      <rPr>
        <sz val="13"/>
        <rFont val="Arial"/>
        <family val="2"/>
      </rPr>
      <t>Te PVC soldavel com rosca agua fria 40mmX40mmX32mm</t>
    </r>
  </si>
  <si>
    <r>
      <rPr>
        <sz val="13"/>
        <rFont val="Arial"/>
        <family val="2"/>
      </rPr>
      <t>12.18</t>
    </r>
  </si>
  <si>
    <r>
      <rPr>
        <sz val="13"/>
        <rFont val="Arial"/>
        <family val="2"/>
      </rPr>
      <t>Te PVC soldavel com rosca agua fria 50mmX50mmX25mm</t>
    </r>
  </si>
  <si>
    <r>
      <rPr>
        <sz val="13"/>
        <rFont val="Arial"/>
        <family val="2"/>
      </rPr>
      <t>12.19</t>
    </r>
  </si>
  <si>
    <r>
      <rPr>
        <sz val="13"/>
        <rFont val="Arial"/>
        <family val="2"/>
      </rPr>
      <t>Te PVC soldavel com rosca agua fria 60mmX60mmX50mm</t>
    </r>
  </si>
  <si>
    <r>
      <rPr>
        <sz val="13"/>
        <rFont val="Arial"/>
        <family val="2"/>
      </rPr>
      <t>12.20</t>
    </r>
  </si>
  <si>
    <r>
      <rPr>
        <sz val="13"/>
        <rFont val="Arial"/>
        <family val="2"/>
      </rPr>
      <t>Te PVC soldavel com rosca agua fria 75mmX75mmX60mm</t>
    </r>
  </si>
  <si>
    <r>
      <rPr>
        <sz val="13"/>
        <rFont val="Arial"/>
        <family val="2"/>
      </rPr>
      <t>12.21</t>
    </r>
  </si>
  <si>
    <r>
      <rPr>
        <sz val="13"/>
        <rFont val="Arial"/>
        <family val="2"/>
      </rPr>
      <t>Te PVC soldável agua fria 25mm</t>
    </r>
  </si>
  <si>
    <r>
      <rPr>
        <sz val="13"/>
        <rFont val="Arial"/>
        <family val="2"/>
      </rPr>
      <t>12.22</t>
    </r>
  </si>
  <si>
    <r>
      <rPr>
        <sz val="13"/>
        <rFont val="Arial"/>
        <family val="2"/>
      </rPr>
      <t>Te PVC soldável agua fria 40mm</t>
    </r>
  </si>
  <si>
    <r>
      <rPr>
        <sz val="13"/>
        <rFont val="Arial"/>
        <family val="2"/>
      </rPr>
      <t>12.23</t>
    </r>
  </si>
  <si>
    <r>
      <rPr>
        <sz val="13"/>
        <rFont val="Arial"/>
        <family val="2"/>
      </rPr>
      <t>Te PVC soldável agua fria 50mm</t>
    </r>
  </si>
  <si>
    <r>
      <rPr>
        <sz val="13"/>
        <rFont val="Arial"/>
        <family val="2"/>
      </rPr>
      <t>12.24</t>
    </r>
  </si>
  <si>
    <r>
      <rPr>
        <sz val="13"/>
        <rFont val="Arial"/>
        <family val="2"/>
      </rPr>
      <t>Te PVC soldável agua fria 75mm</t>
    </r>
  </si>
  <si>
    <r>
      <rPr>
        <sz val="13"/>
        <rFont val="Arial"/>
        <family val="2"/>
      </rPr>
      <t>12.25</t>
    </r>
  </si>
  <si>
    <r>
      <rPr>
        <sz val="13"/>
        <rFont val="Arial"/>
        <family val="2"/>
      </rPr>
      <t>Registro de gaveta bruto, Ø 1 1/2"</t>
    </r>
  </si>
  <si>
    <r>
      <rPr>
        <sz val="13"/>
        <rFont val="Arial"/>
        <family val="2"/>
      </rPr>
      <t>12.26</t>
    </r>
  </si>
  <si>
    <r>
      <rPr>
        <sz val="13"/>
        <rFont val="Arial"/>
        <family val="2"/>
      </rPr>
      <t>Registro de pressao com canopla Ø 3/4"</t>
    </r>
  </si>
  <si>
    <r>
      <rPr>
        <sz val="13"/>
        <rFont val="Arial"/>
        <family val="2"/>
      </rPr>
      <t>12.27</t>
    </r>
  </si>
  <si>
    <r>
      <rPr>
        <sz val="13"/>
        <rFont val="Arial"/>
        <family val="2"/>
      </rPr>
      <t xml:space="preserve">Caixa dágua metálica completa de 15.000l, conforme projeto </t>
    </r>
  </si>
  <si>
    <r>
      <rPr>
        <sz val="13"/>
        <rFont val="Arial"/>
        <family val="2"/>
      </rPr>
      <t>un</t>
    </r>
  </si>
  <si>
    <r>
      <rPr>
        <sz val="13"/>
        <rFont val="Arial"/>
        <family val="2"/>
      </rPr>
      <t>12.28</t>
    </r>
  </si>
  <si>
    <r>
      <rPr>
        <sz val="13"/>
        <rFont val="Arial"/>
        <family val="2"/>
      </rPr>
      <t>13.1</t>
    </r>
  </si>
  <si>
    <r>
      <rPr>
        <sz val="13"/>
        <rFont val="Arial"/>
        <family val="2"/>
      </rPr>
      <t>Tubo de PVC Série Normal 40mm</t>
    </r>
  </si>
  <si>
    <r>
      <rPr>
        <sz val="13"/>
        <rFont val="Arial"/>
        <family val="2"/>
      </rPr>
      <t>13.2</t>
    </r>
  </si>
  <si>
    <r>
      <rPr>
        <sz val="13"/>
        <rFont val="Arial"/>
        <family val="2"/>
      </rPr>
      <t>Tubo de PVC Série Normal 50mm</t>
    </r>
  </si>
  <si>
    <r>
      <rPr>
        <sz val="13"/>
        <rFont val="Arial"/>
        <family val="2"/>
      </rPr>
      <t>13.3</t>
    </r>
  </si>
  <si>
    <r>
      <rPr>
        <sz val="13"/>
        <rFont val="Arial"/>
        <family val="2"/>
      </rPr>
      <t>Tubo de PVC Série Normal 75mm</t>
    </r>
  </si>
  <si>
    <r>
      <rPr>
        <sz val="13"/>
        <rFont val="Arial"/>
        <family val="2"/>
      </rPr>
      <t>13.4</t>
    </r>
  </si>
  <si>
    <r>
      <rPr>
        <sz val="13"/>
        <rFont val="Arial"/>
        <family val="2"/>
      </rPr>
      <t>Tubo de PVC Série Normal 100mm</t>
    </r>
  </si>
  <si>
    <r>
      <rPr>
        <sz val="13"/>
        <rFont val="Arial"/>
        <family val="2"/>
      </rPr>
      <t>13.5</t>
    </r>
  </si>
  <si>
    <r>
      <rPr>
        <sz val="13"/>
        <rFont val="Arial"/>
        <family val="2"/>
      </rPr>
      <t>Tubo de PVC Série Normal 150mm</t>
    </r>
  </si>
  <si>
    <r>
      <rPr>
        <sz val="13"/>
        <rFont val="Arial"/>
        <family val="2"/>
      </rPr>
      <t>13.6</t>
    </r>
  </si>
  <si>
    <r>
      <rPr>
        <sz val="13"/>
        <rFont val="Arial"/>
        <family val="2"/>
      </rPr>
      <t>Tubo de PVC Série Normal 200mm</t>
    </r>
  </si>
  <si>
    <r>
      <rPr>
        <sz val="13"/>
        <rFont val="Arial"/>
        <family val="2"/>
      </rPr>
      <t>13.7</t>
    </r>
  </si>
  <si>
    <r>
      <rPr>
        <sz val="13"/>
        <rFont val="Arial"/>
        <family val="2"/>
      </rPr>
      <t>Tubo de PVC Série Normal 250mm</t>
    </r>
  </si>
  <si>
    <r>
      <rPr>
        <sz val="13"/>
        <rFont val="Arial"/>
        <family val="2"/>
      </rPr>
      <t>13.8</t>
    </r>
  </si>
  <si>
    <r>
      <rPr>
        <sz val="13"/>
        <rFont val="Arial"/>
        <family val="2"/>
      </rPr>
      <t>Tubo de PVC Série Normal 300mm</t>
    </r>
  </si>
  <si>
    <r>
      <rPr>
        <sz val="13"/>
        <rFont val="Arial"/>
        <family val="2"/>
      </rPr>
      <t>13.9</t>
    </r>
  </si>
  <si>
    <r>
      <rPr>
        <sz val="13"/>
        <rFont val="Arial"/>
        <family val="2"/>
      </rPr>
      <t>Joelho PVC 45º esgoto 40 mm</t>
    </r>
  </si>
  <si>
    <r>
      <rPr>
        <sz val="13"/>
        <rFont val="Arial"/>
        <family val="2"/>
      </rPr>
      <t>13.10</t>
    </r>
  </si>
  <si>
    <r>
      <rPr>
        <sz val="13"/>
        <rFont val="Arial"/>
        <family val="2"/>
      </rPr>
      <t>Joelho PVC 45º esgoto 50 mm</t>
    </r>
  </si>
  <si>
    <r>
      <rPr>
        <sz val="13"/>
        <rFont val="Arial"/>
        <family val="2"/>
      </rPr>
      <t>13.11</t>
    </r>
  </si>
  <si>
    <r>
      <rPr>
        <sz val="13"/>
        <rFont val="Arial"/>
        <family val="2"/>
      </rPr>
      <t>Joelho PVC 45º esgoto 75 mm</t>
    </r>
  </si>
  <si>
    <r>
      <rPr>
        <sz val="13"/>
        <rFont val="Arial"/>
        <family val="2"/>
      </rPr>
      <t>13.12</t>
    </r>
  </si>
  <si>
    <r>
      <rPr>
        <sz val="13"/>
        <rFont val="Arial"/>
        <family val="2"/>
      </rPr>
      <t>Joelho PVC 90º esgoto 40 mm</t>
    </r>
  </si>
  <si>
    <r>
      <rPr>
        <sz val="13"/>
        <rFont val="Arial"/>
        <family val="2"/>
      </rPr>
      <t>13.13</t>
    </r>
  </si>
  <si>
    <r>
      <rPr>
        <sz val="13"/>
        <rFont val="Arial"/>
        <family val="2"/>
      </rPr>
      <t>Joelho PVC 90º esgoto 50 mm</t>
    </r>
  </si>
  <si>
    <r>
      <rPr>
        <sz val="13"/>
        <rFont val="Arial"/>
        <family val="2"/>
      </rPr>
      <t>13.14</t>
    </r>
  </si>
  <si>
    <r>
      <rPr>
        <sz val="13"/>
        <rFont val="Arial"/>
        <family val="2"/>
      </rPr>
      <t>Joelho PVC 90º esgoto 75 mm</t>
    </r>
  </si>
  <si>
    <r>
      <rPr>
        <sz val="13"/>
        <rFont val="Arial"/>
        <family val="2"/>
      </rPr>
      <t>13.15</t>
    </r>
  </si>
  <si>
    <r>
      <rPr>
        <sz val="13"/>
        <rFont val="Arial"/>
        <family val="2"/>
      </rPr>
      <t>Joelho PVC 90º esgoto 100 mm</t>
    </r>
  </si>
  <si>
    <r>
      <rPr>
        <sz val="13"/>
        <rFont val="Arial"/>
        <family val="2"/>
      </rPr>
      <t>13.16</t>
    </r>
  </si>
  <si>
    <r>
      <rPr>
        <sz val="13"/>
        <rFont val="Arial"/>
        <family val="2"/>
      </rPr>
      <t>Junção PVC esgoto 40 mm</t>
    </r>
  </si>
  <si>
    <r>
      <rPr>
        <sz val="13"/>
        <rFont val="Arial"/>
        <family val="2"/>
      </rPr>
      <t>13.17</t>
    </r>
  </si>
  <si>
    <r>
      <rPr>
        <sz val="13"/>
        <rFont val="Arial"/>
        <family val="2"/>
      </rPr>
      <t>Junção PVC esgoto 50 mm</t>
    </r>
  </si>
  <si>
    <r>
      <rPr>
        <sz val="13"/>
        <rFont val="Arial"/>
        <family val="2"/>
      </rPr>
      <t>13.18</t>
    </r>
  </si>
  <si>
    <r>
      <rPr>
        <sz val="13"/>
        <rFont val="Arial"/>
        <family val="2"/>
      </rPr>
      <t>Junção PVC esgoto 75 mm</t>
    </r>
  </si>
  <si>
    <r>
      <rPr>
        <sz val="13"/>
        <rFont val="Arial"/>
        <family val="2"/>
      </rPr>
      <t>13.19</t>
    </r>
  </si>
  <si>
    <r>
      <rPr>
        <sz val="13"/>
        <rFont val="Arial"/>
        <family val="2"/>
      </rPr>
      <t>Junção PVC esgoto 50 x 40 mm</t>
    </r>
  </si>
  <si>
    <r>
      <rPr>
        <sz val="13"/>
        <rFont val="Arial"/>
        <family val="2"/>
      </rPr>
      <t>13.20</t>
    </r>
  </si>
  <si>
    <r>
      <rPr>
        <sz val="13"/>
        <rFont val="Arial"/>
        <family val="2"/>
      </rPr>
      <t>Junção PVC esgoto 75 x 50 mm</t>
    </r>
  </si>
  <si>
    <r>
      <rPr>
        <sz val="13"/>
        <rFont val="Arial"/>
        <family val="2"/>
      </rPr>
      <t>13.21</t>
    </r>
  </si>
  <si>
    <r>
      <rPr>
        <sz val="13"/>
        <rFont val="Arial"/>
        <family val="2"/>
      </rPr>
      <t>Junção PVC esgoto 100 x 50 mm</t>
    </r>
  </si>
  <si>
    <r>
      <rPr>
        <sz val="13"/>
        <rFont val="Arial"/>
        <family val="2"/>
      </rPr>
      <t>13.22</t>
    </r>
  </si>
  <si>
    <r>
      <rPr>
        <sz val="13"/>
        <rFont val="Arial"/>
        <family val="2"/>
      </rPr>
      <t>Junção PVC esgoto 100 x 75 mm</t>
    </r>
  </si>
  <si>
    <r>
      <rPr>
        <sz val="13"/>
        <rFont val="Arial"/>
        <family val="2"/>
      </rPr>
      <t>13.23</t>
    </r>
  </si>
  <si>
    <r>
      <rPr>
        <sz val="13"/>
        <rFont val="Arial"/>
        <family val="2"/>
      </rPr>
      <t>Junção PVC esgoto 100 x 100 mm</t>
    </r>
  </si>
  <si>
    <r>
      <rPr>
        <sz val="13"/>
        <rFont val="Arial"/>
        <family val="2"/>
      </rPr>
      <t>13.24</t>
    </r>
  </si>
  <si>
    <r>
      <rPr>
        <sz val="13"/>
        <rFont val="Arial"/>
        <family val="2"/>
      </rPr>
      <t>Caixa Sifonada 100x100x50mm</t>
    </r>
  </si>
  <si>
    <r>
      <rPr>
        <sz val="13"/>
        <rFont val="Arial"/>
        <family val="2"/>
      </rPr>
      <t>13.25</t>
    </r>
  </si>
  <si>
    <r>
      <rPr>
        <sz val="13"/>
        <rFont val="Arial"/>
        <family val="2"/>
      </rPr>
      <t>Caixa Sifonada 150x185x75mm</t>
    </r>
  </si>
  <si>
    <r>
      <rPr>
        <sz val="13"/>
        <rFont val="Arial"/>
        <family val="2"/>
      </rPr>
      <t>13.26</t>
    </r>
  </si>
  <si>
    <r>
      <rPr>
        <sz val="13"/>
        <rFont val="Arial"/>
        <family val="2"/>
      </rPr>
      <t>Caixa de areia 60x60cm</t>
    </r>
  </si>
  <si>
    <r>
      <rPr>
        <sz val="13"/>
        <rFont val="Arial"/>
        <family val="2"/>
      </rPr>
      <t>13.27</t>
    </r>
  </si>
  <si>
    <r>
      <rPr>
        <sz val="13"/>
        <rFont val="Arial"/>
        <family val="2"/>
      </rPr>
      <t>Caixa de areia 80x80cm</t>
    </r>
  </si>
  <si>
    <r>
      <rPr>
        <sz val="13"/>
        <rFont val="Arial"/>
        <family val="2"/>
      </rPr>
      <t>13.28</t>
    </r>
  </si>
  <si>
    <r>
      <rPr>
        <sz val="13"/>
        <rFont val="Arial"/>
        <family val="2"/>
      </rPr>
      <t>Ralo Seco PVC 100x100mm</t>
    </r>
  </si>
  <si>
    <r>
      <rPr>
        <sz val="13"/>
        <rFont val="Arial"/>
        <family val="2"/>
      </rPr>
      <t>13.29</t>
    </r>
  </si>
  <si>
    <r>
      <rPr>
        <sz val="13"/>
        <rFont val="Arial"/>
        <family val="2"/>
      </rPr>
      <t>Terminal de Ventilação Série Normal 50mm</t>
    </r>
  </si>
  <si>
    <r>
      <rPr>
        <sz val="13"/>
        <rFont val="Arial"/>
        <family val="2"/>
      </rPr>
      <t>13.30</t>
    </r>
  </si>
  <si>
    <r>
      <rPr>
        <sz val="13"/>
        <rFont val="Arial"/>
        <family val="2"/>
      </rPr>
      <t>Caixa de inspeção em alvenaria 60x60cm</t>
    </r>
  </si>
  <si>
    <r>
      <rPr>
        <sz val="13"/>
        <rFont val="Arial"/>
        <family val="2"/>
      </rPr>
      <t>13.31</t>
    </r>
  </si>
  <si>
    <r>
      <rPr>
        <sz val="13"/>
        <rFont val="Arial"/>
        <family val="2"/>
      </rPr>
      <t>Caixa de gordura especial</t>
    </r>
  </si>
  <si>
    <r>
      <rPr>
        <sz val="13"/>
        <rFont val="Arial"/>
        <family val="2"/>
      </rPr>
      <t>13.32</t>
    </r>
  </si>
  <si>
    <r>
      <rPr>
        <sz val="13"/>
        <rFont val="Arial"/>
        <family val="2"/>
      </rPr>
      <t>Sumidouro em alvenaria Ø 1,60m</t>
    </r>
  </si>
  <si>
    <r>
      <rPr>
        <sz val="13"/>
        <rFont val="Arial"/>
        <family val="2"/>
      </rPr>
      <t>13.33</t>
    </r>
  </si>
  <si>
    <r>
      <rPr>
        <sz val="13"/>
        <rFont val="Arial"/>
        <family val="2"/>
      </rPr>
      <t>Fossa séptica - capacidade 7.500 l</t>
    </r>
  </si>
  <si>
    <r>
      <rPr>
        <sz val="13"/>
        <rFont val="Arial"/>
        <family val="2"/>
      </rPr>
      <t>13.34</t>
    </r>
  </si>
  <si>
    <r>
      <rPr>
        <sz val="13"/>
        <rFont val="Arial"/>
        <family val="2"/>
      </rPr>
      <t>Canaleta de concreto 20cm x 20cm com tampa com grelha de alumínio</t>
    </r>
  </si>
  <si>
    <r>
      <rPr>
        <sz val="13"/>
        <rFont val="Arial"/>
        <family val="2"/>
      </rPr>
      <t>14.1</t>
    </r>
  </si>
  <si>
    <r>
      <rPr>
        <sz val="13"/>
        <rFont val="Arial"/>
        <family val="2"/>
      </rPr>
      <t>Ducha Higiênica com registro e derivação, DECA ou equivalente</t>
    </r>
  </si>
  <si>
    <r>
      <rPr>
        <sz val="13"/>
        <rFont val="Arial"/>
        <family val="2"/>
      </rPr>
      <t>14.2</t>
    </r>
  </si>
  <si>
    <r>
      <rPr>
        <sz val="13"/>
        <rFont val="Arial"/>
        <family val="2"/>
      </rPr>
      <t>Bacia Sanitária Convencional, DECA ou equivalente com acessorios</t>
    </r>
  </si>
  <si>
    <r>
      <rPr>
        <sz val="13"/>
        <rFont val="Arial"/>
        <family val="2"/>
      </rPr>
      <t>14.3</t>
    </r>
  </si>
  <si>
    <r>
      <rPr>
        <sz val="13"/>
        <rFont val="Arial"/>
        <family val="2"/>
      </rPr>
      <t>Válvula de descarga 1 ½”, acabamento cromado, DECA ou equivalente</t>
    </r>
  </si>
  <si>
    <r>
      <rPr>
        <sz val="13"/>
        <rFont val="Arial"/>
        <family val="2"/>
      </rPr>
      <t>14.4</t>
    </r>
  </si>
  <si>
    <r>
      <rPr>
        <sz val="13"/>
        <rFont val="Arial"/>
        <family val="2"/>
      </rPr>
      <t>Bacia Sanitária Convencional com Caixa Acoplada, DECA ou equivalente com acessórios</t>
    </r>
  </si>
  <si>
    <r>
      <rPr>
        <sz val="13"/>
        <rFont val="Arial"/>
        <family val="2"/>
      </rPr>
      <t>14.5</t>
    </r>
  </si>
  <si>
    <r>
      <rPr>
        <sz val="13"/>
        <rFont val="Arial"/>
        <family val="2"/>
      </rPr>
      <t>Mictório com Sifão Integrado, Deca ou equivalente</t>
    </r>
  </si>
  <si>
    <r>
      <rPr>
        <sz val="13"/>
        <rFont val="Arial"/>
        <family val="2"/>
      </rPr>
      <t>14.6</t>
    </r>
  </si>
  <si>
    <r>
      <rPr>
        <sz val="13"/>
        <rFont val="Arial"/>
        <family val="2"/>
      </rPr>
      <t>Lavatório pequeno cor branco gelo, com coluna suspensa, Deca ou equivalente</t>
    </r>
  </si>
  <si>
    <r>
      <rPr>
        <sz val="13"/>
        <rFont val="Arial"/>
        <family val="2"/>
      </rPr>
      <t>14.7</t>
    </r>
  </si>
  <si>
    <r>
      <rPr>
        <sz val="13"/>
        <rFont val="Arial"/>
        <family val="2"/>
      </rPr>
      <t>Cuba de embutir oval em louça branca</t>
    </r>
  </si>
  <si>
    <r>
      <rPr>
        <sz val="13"/>
        <rFont val="Arial"/>
        <family val="2"/>
      </rPr>
      <t>14.8</t>
    </r>
  </si>
  <si>
    <r>
      <rPr>
        <sz val="13"/>
        <rFont val="Arial"/>
        <family val="2"/>
      </rPr>
      <t>Torneira para lavatório de mesa bica baixa, Deca ou equivalente</t>
    </r>
  </si>
  <si>
    <r>
      <rPr>
        <sz val="13"/>
        <rFont val="Arial"/>
        <family val="2"/>
      </rPr>
      <t>14.9</t>
    </r>
  </si>
  <si>
    <r>
      <rPr>
        <sz val="13"/>
        <rFont val="Arial"/>
        <family val="2"/>
      </rPr>
      <t>Papeleira Metálica, DECA ou equivalente</t>
    </r>
  </si>
  <si>
    <r>
      <rPr>
        <sz val="13"/>
        <rFont val="Arial"/>
        <family val="2"/>
      </rPr>
      <t>14.10</t>
    </r>
  </si>
  <si>
    <r>
      <rPr>
        <sz val="13"/>
        <rFont val="Arial"/>
        <family val="2"/>
      </rPr>
      <t>Barra de apoio 80 cm, aço inox polido, Deca ou equivalente</t>
    </r>
  </si>
  <si>
    <r>
      <rPr>
        <sz val="13"/>
        <rFont val="Arial"/>
        <family val="2"/>
      </rPr>
      <t>14.11</t>
    </r>
  </si>
  <si>
    <r>
      <rPr>
        <sz val="13"/>
        <rFont val="Arial"/>
        <family val="2"/>
      </rPr>
      <t>Barra de apoio 1,60 cm, em U, aço inox polido, Deca ou equivalente</t>
    </r>
  </si>
  <si>
    <r>
      <rPr>
        <sz val="13"/>
        <rFont val="Arial"/>
        <family val="2"/>
      </rPr>
      <t>14.12</t>
    </r>
  </si>
  <si>
    <r>
      <rPr>
        <sz val="13"/>
        <rFont val="Arial"/>
        <family val="2"/>
      </rPr>
      <t>Dispenser Toalha, Melhoramentos ou equivalente.</t>
    </r>
  </si>
  <si>
    <r>
      <rPr>
        <sz val="13"/>
        <rFont val="Arial"/>
        <family val="2"/>
      </rPr>
      <t>14.13</t>
    </r>
  </si>
  <si>
    <r>
      <rPr>
        <sz val="13"/>
        <rFont val="Arial"/>
        <family val="2"/>
      </rPr>
      <t>Dispenser Saboneteira, Melhoramentos ou equivalente</t>
    </r>
  </si>
  <si>
    <r>
      <rPr>
        <sz val="13"/>
        <rFont val="Arial"/>
        <family val="2"/>
      </rPr>
      <t>14.14</t>
    </r>
  </si>
  <si>
    <r>
      <rPr>
        <sz val="13"/>
        <rFont val="Arial"/>
        <family val="2"/>
      </rPr>
      <t>Tanque Grande 40L cor branco gelo, incluso torneira de metal cromado, Deca ou equivalente</t>
    </r>
  </si>
  <si>
    <r>
      <rPr>
        <sz val="13"/>
        <rFont val="Arial"/>
        <family val="2"/>
      </rPr>
      <t>14.15</t>
    </r>
  </si>
  <si>
    <r>
      <rPr>
        <sz val="13"/>
        <rFont val="Arial"/>
        <family val="2"/>
      </rPr>
      <t>Cuba de embutir em aço Inoxidável completa, dimensões 40x34x17cm</t>
    </r>
  </si>
  <si>
    <r>
      <rPr>
        <sz val="13"/>
        <rFont val="Arial"/>
        <family val="2"/>
      </rPr>
      <t>14.16</t>
    </r>
  </si>
  <si>
    <r>
      <rPr>
        <sz val="13"/>
        <rFont val="Arial"/>
        <family val="2"/>
      </rPr>
      <t>Torneira para cozinha de mesa bica móvel, DECA, ou equivalente</t>
    </r>
  </si>
  <si>
    <r>
      <rPr>
        <sz val="13"/>
        <rFont val="Arial"/>
        <family val="2"/>
      </rPr>
      <t>14.17</t>
    </r>
  </si>
  <si>
    <r>
      <rPr>
        <sz val="13"/>
        <rFont val="Arial"/>
        <family val="2"/>
      </rPr>
      <t xml:space="preserve">Cuba em aço Inoxidável completa, dimensões 50x40x30cm
</t>
    </r>
  </si>
  <si>
    <r>
      <rPr>
        <sz val="13"/>
        <rFont val="Arial"/>
        <family val="2"/>
      </rPr>
      <t>14.18</t>
    </r>
  </si>
  <si>
    <r>
      <rPr>
        <sz val="13"/>
        <rFont val="Arial"/>
        <family val="2"/>
      </rPr>
      <t>Torneira elétrica LorenEasy, Lorenzetti ou equivalente</t>
    </r>
  </si>
  <si>
    <r>
      <rPr>
        <sz val="13"/>
        <rFont val="Arial"/>
        <family val="2"/>
      </rPr>
      <t>14.19</t>
    </r>
  </si>
  <si>
    <r>
      <rPr>
        <sz val="13"/>
        <rFont val="Arial"/>
        <family val="2"/>
      </rPr>
      <t>Chuveiro Maxi Ducha com desviador para duchas elétricas, Lorenzetti ou equivalente</t>
    </r>
  </si>
  <si>
    <r>
      <rPr>
        <sz val="13"/>
        <rFont val="Arial"/>
        <family val="2"/>
      </rPr>
      <t>14.20</t>
    </r>
  </si>
  <si>
    <r>
      <rPr>
        <sz val="13"/>
        <rFont val="Arial"/>
        <family val="2"/>
      </rPr>
      <t>Torneira de parede de uso geral com bico para mangueira</t>
    </r>
  </si>
  <si>
    <r>
      <rPr>
        <sz val="13"/>
        <rFont val="Arial"/>
        <family val="2"/>
      </rPr>
      <t>14.21</t>
    </r>
  </si>
  <si>
    <r>
      <rPr>
        <sz val="13"/>
        <rFont val="Arial"/>
        <family val="2"/>
      </rPr>
      <t>Lavatório de canto suspenso com mesa, DECA ou equivalente, com válvula, sifão e engate flexivel cromados</t>
    </r>
  </si>
  <si>
    <r>
      <rPr>
        <sz val="13"/>
        <rFont val="Arial"/>
        <family val="2"/>
      </rPr>
      <t>14.22</t>
    </r>
  </si>
  <si>
    <r>
      <rPr>
        <sz val="13"/>
        <rFont val="Arial"/>
        <family val="2"/>
      </rPr>
      <t>Cadeira articulada para banho</t>
    </r>
  </si>
  <si>
    <r>
      <rPr>
        <sz val="13"/>
        <rFont val="Arial"/>
        <family val="2"/>
      </rPr>
      <t>14.23</t>
    </r>
  </si>
  <si>
    <r>
      <rPr>
        <sz val="13"/>
        <rFont val="Arial"/>
        <family val="2"/>
      </rPr>
      <t>15.1</t>
    </r>
  </si>
  <si>
    <r>
      <rPr>
        <sz val="13"/>
        <rFont val="Arial"/>
        <family val="2"/>
      </rPr>
      <t>Tela metálica para ventilação com requadro em alumínio</t>
    </r>
  </si>
  <si>
    <r>
      <rPr>
        <sz val="13"/>
        <rFont val="Arial"/>
        <family val="2"/>
      </rPr>
      <t>15.2</t>
    </r>
  </si>
  <si>
    <r>
      <rPr>
        <sz val="13"/>
        <rFont val="Arial"/>
        <family val="2"/>
      </rPr>
      <t>Tubo de Aço Galvanizado Ø 3/4", fornecimento e instalação</t>
    </r>
  </si>
  <si>
    <r>
      <rPr>
        <sz val="13"/>
        <rFont val="Arial"/>
        <family val="2"/>
      </rPr>
      <t>15.3</t>
    </r>
  </si>
  <si>
    <r>
      <rPr>
        <sz val="13"/>
        <rFont val="Arial"/>
        <family val="2"/>
      </rPr>
      <t>Cotovelo de aço galvanizado Ø 3/4"</t>
    </r>
  </si>
  <si>
    <r>
      <rPr>
        <sz val="13"/>
        <rFont val="Arial"/>
        <family val="2"/>
      </rPr>
      <t>15.4</t>
    </r>
  </si>
  <si>
    <r>
      <rPr>
        <sz val="13"/>
        <rFont val="Arial"/>
        <family val="2"/>
      </rPr>
      <t>Fita anticorrosiva 5cmx30m (2 camadas)</t>
    </r>
  </si>
  <si>
    <r>
      <rPr>
        <sz val="13"/>
        <rFont val="Arial"/>
        <family val="2"/>
      </rPr>
      <t>15.5</t>
    </r>
  </si>
  <si>
    <r>
      <rPr>
        <sz val="13"/>
        <rFont val="Arial"/>
        <family val="2"/>
      </rPr>
      <t>Envelope de concreto para proteção de tubo enterrado, espessura 3cm</t>
    </r>
  </si>
  <si>
    <r>
      <rPr>
        <sz val="13"/>
        <rFont val="Arial"/>
        <family val="2"/>
      </rPr>
      <t>15.6</t>
    </r>
  </si>
  <si>
    <r>
      <rPr>
        <sz val="13"/>
        <rFont val="Arial"/>
        <family val="2"/>
      </rPr>
      <t>Regulador 1º estagio com manometro</t>
    </r>
  </si>
  <si>
    <r>
      <rPr>
        <sz val="13"/>
        <rFont val="Arial"/>
        <family val="2"/>
      </rPr>
      <t>15.7</t>
    </r>
  </si>
  <si>
    <r>
      <rPr>
        <sz val="13"/>
        <rFont val="Arial"/>
        <family val="2"/>
      </rPr>
      <t>Regulador 2º estágio com registro</t>
    </r>
  </si>
  <si>
    <r>
      <rPr>
        <sz val="13"/>
        <rFont val="Arial"/>
        <family val="2"/>
      </rPr>
      <t>15.8</t>
    </r>
  </si>
  <si>
    <r>
      <rPr>
        <sz val="13"/>
        <rFont val="Arial"/>
        <family val="2"/>
      </rPr>
      <t xml:space="preserve">Instalação básica para abrigo de gás (capacidade 4 cilindros GLP de 45 kg) </t>
    </r>
  </si>
  <si>
    <r>
      <rPr>
        <sz val="13"/>
        <rFont val="Arial"/>
        <family val="2"/>
      </rPr>
      <t>15.9</t>
    </r>
  </si>
  <si>
    <r>
      <rPr>
        <sz val="13"/>
        <rFont val="Arial"/>
        <family val="2"/>
      </rPr>
      <t>15.10</t>
    </r>
  </si>
  <si>
    <r>
      <rPr>
        <sz val="13"/>
        <rFont val="Arial"/>
        <family val="2"/>
      </rPr>
      <t>Placa de sinalização em PVC, fotoluminescente, "Perigo inflamavel"</t>
    </r>
  </si>
  <si>
    <r>
      <rPr>
        <sz val="13"/>
        <rFont val="Arial"/>
        <family val="2"/>
      </rPr>
      <t>16.1</t>
    </r>
  </si>
  <si>
    <r>
      <rPr>
        <sz val="13"/>
        <rFont val="Arial"/>
        <family val="2"/>
      </rPr>
      <t>Extintor PQS - 6KG</t>
    </r>
  </si>
  <si>
    <r>
      <rPr>
        <sz val="13"/>
        <rFont val="Arial"/>
        <family val="2"/>
      </rPr>
      <t>16.2</t>
    </r>
  </si>
  <si>
    <r>
      <rPr>
        <sz val="13"/>
        <rFont val="Arial"/>
        <family val="2"/>
      </rPr>
      <t>Luminária de emergência de blocos aucônomos de LED, com autonomia de 2h</t>
    </r>
  </si>
  <si>
    <r>
      <rPr>
        <sz val="13"/>
        <rFont val="Arial"/>
        <family val="2"/>
      </rPr>
      <t>16.3</t>
    </r>
  </si>
  <si>
    <r>
      <rPr>
        <sz val="13"/>
        <rFont val="Arial"/>
        <family val="2"/>
      </rPr>
      <t>Marcação de piso com tinta retrorrefletiva para localização de extintor e hidrante, dimensões 100x100cm</t>
    </r>
  </si>
  <si>
    <r>
      <rPr>
        <sz val="13"/>
        <rFont val="Arial"/>
        <family val="2"/>
      </rPr>
      <t>16.4</t>
    </r>
  </si>
  <si>
    <r>
      <rPr>
        <sz val="13"/>
        <rFont val="Arial"/>
        <family val="2"/>
      </rPr>
      <t>17.1.1</t>
    </r>
  </si>
  <si>
    <r>
      <rPr>
        <sz val="13"/>
        <rFont val="Arial"/>
        <family val="2"/>
      </rPr>
      <t>Quadro de distribuição de sobrepor, sem barramento, para 6 disjuntores padrão europeu (linha branca), exclusive disjuntores</t>
    </r>
  </si>
  <si>
    <r>
      <rPr>
        <sz val="13"/>
        <rFont val="Arial"/>
        <family val="2"/>
      </rPr>
      <t>17.1.2</t>
    </r>
  </si>
  <si>
    <r>
      <rPr>
        <sz val="13"/>
        <rFont val="Arial"/>
        <family val="2"/>
      </rPr>
      <t>Quadro de distribuição de sobrepor, sem barramento, para 10 disjuntores padrão europeu (linha branca), exclusive disjuntores</t>
    </r>
  </si>
  <si>
    <r>
      <rPr>
        <sz val="13"/>
        <rFont val="Arial"/>
        <family val="2"/>
      </rPr>
      <t>17.1.3</t>
    </r>
  </si>
  <si>
    <r>
      <rPr>
        <sz val="13"/>
        <rFont val="Arial"/>
        <family val="2"/>
      </rPr>
      <t>Quadro de distribuição de sobrepor, sem barramento, para 12 disjuntores padrão europeu (linha branca), exclusive disjuntores</t>
    </r>
  </si>
  <si>
    <r>
      <rPr>
        <sz val="13"/>
        <rFont val="Arial"/>
        <family val="2"/>
      </rPr>
      <t>17.1.4</t>
    </r>
  </si>
  <si>
    <r>
      <rPr>
        <sz val="13"/>
        <rFont val="Arial"/>
        <family val="2"/>
      </rPr>
      <t>Quadro de distribuição de sobrepor, sem barramento, para 15 disjuntores padrão europeu (linha branca), exclusive disjuntores</t>
    </r>
  </si>
  <si>
    <r>
      <rPr>
        <sz val="13"/>
        <rFont val="Arial"/>
        <family val="2"/>
      </rPr>
      <t>17.1.5</t>
    </r>
  </si>
  <si>
    <r>
      <rPr>
        <sz val="13"/>
        <rFont val="Arial"/>
        <family val="2"/>
      </rPr>
      <t>Quadro de distribuição de sobrepor, sem barramento, para 18 disjuntores padrão europeu (linha branca), exclusive disjuntores</t>
    </r>
  </si>
  <si>
    <r>
      <rPr>
        <sz val="13"/>
        <rFont val="Arial"/>
        <family val="2"/>
      </rPr>
      <t>17.1.6</t>
    </r>
  </si>
  <si>
    <r>
      <rPr>
        <sz val="13"/>
        <rFont val="Arial"/>
        <family val="2"/>
      </rPr>
      <t>Quadro de destribuiçãopara telefone</t>
    </r>
  </si>
  <si>
    <r>
      <rPr>
        <sz val="13"/>
        <rFont val="Arial"/>
        <family val="2"/>
      </rPr>
      <t>17.1.7</t>
    </r>
  </si>
  <si>
    <r>
      <rPr>
        <sz val="13"/>
        <rFont val="Arial"/>
        <family val="2"/>
      </rPr>
      <t>Quadro de medição</t>
    </r>
  </si>
  <si>
    <r>
      <rPr>
        <sz val="13"/>
        <rFont val="Arial"/>
        <family val="2"/>
      </rPr>
      <t>17.1.8</t>
    </r>
  </si>
  <si>
    <r>
      <rPr>
        <sz val="13"/>
        <rFont val="Arial"/>
        <family val="2"/>
      </rPr>
      <t>Disjuntor termomagnetico monofasico 15 A</t>
    </r>
  </si>
  <si>
    <r>
      <rPr>
        <sz val="13"/>
        <rFont val="Arial"/>
        <family val="2"/>
      </rPr>
      <t>17.1.9</t>
    </r>
  </si>
  <si>
    <r>
      <rPr>
        <sz val="13"/>
        <rFont val="Arial"/>
        <family val="2"/>
      </rPr>
      <t>Disjuntor termomagnetico monofasico 20 A</t>
    </r>
  </si>
  <si>
    <r>
      <rPr>
        <sz val="13"/>
        <rFont val="Arial"/>
        <family val="2"/>
      </rPr>
      <t>17.1.10</t>
    </r>
  </si>
  <si>
    <r>
      <rPr>
        <sz val="13"/>
        <rFont val="Arial"/>
        <family val="2"/>
      </rPr>
      <t>Disjuntor termomagnetico trifasico 32 A</t>
    </r>
  </si>
  <si>
    <r>
      <rPr>
        <sz val="13"/>
        <rFont val="Arial"/>
        <family val="2"/>
      </rPr>
      <t>17.1.11</t>
    </r>
  </si>
  <si>
    <r>
      <rPr>
        <sz val="13"/>
        <rFont val="Arial"/>
        <family val="2"/>
      </rPr>
      <t>Disjuntor termomagnetico monofasico 25 A</t>
    </r>
  </si>
  <si>
    <r>
      <rPr>
        <sz val="13"/>
        <rFont val="Arial"/>
        <family val="2"/>
      </rPr>
      <t>17.1.12</t>
    </r>
  </si>
  <si>
    <r>
      <rPr>
        <sz val="13"/>
        <rFont val="Arial"/>
        <family val="2"/>
      </rPr>
      <t>Disjuntor termomagnetico trifasico 50 A</t>
    </r>
  </si>
  <si>
    <r>
      <rPr>
        <sz val="13"/>
        <rFont val="Arial"/>
        <family val="2"/>
      </rPr>
      <t>17.1.13</t>
    </r>
  </si>
  <si>
    <r>
      <rPr>
        <sz val="13"/>
        <rFont val="Arial"/>
        <family val="2"/>
      </rPr>
      <t>Disjuntor termomagnetico trifasico 150 A</t>
    </r>
  </si>
  <si>
    <r>
      <rPr>
        <sz val="13"/>
        <rFont val="Arial"/>
        <family val="2"/>
      </rPr>
      <t>17.2.1</t>
    </r>
  </si>
  <si>
    <r>
      <rPr>
        <sz val="13"/>
        <rFont val="Arial"/>
        <family val="2"/>
      </rPr>
      <t>Eletroduto PVC flexível corrugado reforçado, Ø25mm (DN 3/4"), inclusive conexões</t>
    </r>
  </si>
  <si>
    <r>
      <rPr>
        <sz val="13"/>
        <rFont val="Arial"/>
        <family val="2"/>
      </rPr>
      <t>17.2.2</t>
    </r>
  </si>
  <si>
    <r>
      <rPr>
        <sz val="13"/>
        <rFont val="Arial"/>
        <family val="2"/>
      </rPr>
      <t>Eletroduto PVC flexível corrugado reforçado, Ø32mm (DN 1"), inclusive conexões</t>
    </r>
  </si>
  <si>
    <r>
      <rPr>
        <sz val="13"/>
        <rFont val="Arial"/>
        <family val="2"/>
      </rPr>
      <t>17.2.3</t>
    </r>
  </si>
  <si>
    <r>
      <rPr>
        <sz val="13"/>
        <rFont val="Arial"/>
        <family val="2"/>
      </rPr>
      <t>Eletroduto PVC rígido roscavel, Ø40mm (DN 1 1/4"), inclusive conexões</t>
    </r>
  </si>
  <si>
    <r>
      <rPr>
        <sz val="13"/>
        <rFont val="Arial"/>
        <family val="2"/>
      </rPr>
      <t>17.2.4</t>
    </r>
  </si>
  <si>
    <r>
      <rPr>
        <sz val="13"/>
        <rFont val="Arial"/>
        <family val="2"/>
      </rPr>
      <t>Eletroduto PVC rigido roscavel, Ø25mm (DN 3/4"), inclusive conexões</t>
    </r>
  </si>
  <si>
    <r>
      <rPr>
        <sz val="13"/>
        <rFont val="Arial"/>
        <family val="2"/>
      </rPr>
      <t>17.2.5</t>
    </r>
  </si>
  <si>
    <r>
      <rPr>
        <sz val="13"/>
        <rFont val="Arial"/>
        <family val="2"/>
      </rPr>
      <t>Eletroduto PVC rigido roscavel, Ø50mm (DN 1 1/2"), inclusive conexões</t>
    </r>
  </si>
  <si>
    <r>
      <rPr>
        <sz val="13"/>
        <rFont val="Arial"/>
        <family val="2"/>
      </rPr>
      <t>17.2.6</t>
    </r>
  </si>
  <si>
    <r>
      <rPr>
        <sz val="13"/>
        <rFont val="Arial"/>
        <family val="2"/>
      </rPr>
      <t>Eletroduto PVC rigido roscavel, Ø75mm (DN 2 1/2"), inclusive conexões</t>
    </r>
  </si>
  <si>
    <r>
      <rPr>
        <sz val="13"/>
        <rFont val="Arial"/>
        <family val="2"/>
      </rPr>
      <t>17.2.7</t>
    </r>
  </si>
  <si>
    <r>
      <rPr>
        <sz val="13"/>
        <rFont val="Arial"/>
        <family val="2"/>
      </rPr>
      <t>Perfilado metalico liso 25x25m com suporte e fixação</t>
    </r>
  </si>
  <si>
    <r>
      <rPr>
        <sz val="13"/>
        <rFont val="Arial"/>
        <family val="2"/>
      </rPr>
      <t>17.2.8</t>
    </r>
  </si>
  <si>
    <r>
      <rPr>
        <sz val="13"/>
        <rFont val="Arial"/>
        <family val="2"/>
      </rPr>
      <t>Perfilado metalico liso 35x38mm com suporte e fixação</t>
    </r>
  </si>
  <si>
    <r>
      <rPr>
        <sz val="13"/>
        <rFont val="Arial"/>
        <family val="2"/>
      </rPr>
      <t>17.2.9</t>
    </r>
  </si>
  <si>
    <r>
      <rPr>
        <sz val="13"/>
        <rFont val="Arial"/>
        <family val="2"/>
      </rPr>
      <t>Caixa de passagem em alvenaria 30x30x30 com tampa de ferro fundido</t>
    </r>
  </si>
  <si>
    <r>
      <rPr>
        <sz val="13"/>
        <rFont val="Arial"/>
        <family val="2"/>
      </rPr>
      <t>17.2.10</t>
    </r>
  </si>
  <si>
    <r>
      <rPr>
        <sz val="13"/>
        <rFont val="Arial"/>
        <family val="2"/>
      </rPr>
      <t>Caixa de passagem DG - nº 2 20x20x12 cm em chapa metálica</t>
    </r>
  </si>
  <si>
    <r>
      <rPr>
        <sz val="13"/>
        <rFont val="Arial"/>
        <family val="2"/>
      </rPr>
      <t>17.2.11</t>
    </r>
  </si>
  <si>
    <r>
      <rPr>
        <sz val="13"/>
        <rFont val="Arial"/>
        <family val="2"/>
      </rPr>
      <t>Caixa de passagem PVC 4x2"</t>
    </r>
  </si>
  <si>
    <r>
      <rPr>
        <sz val="13"/>
        <rFont val="Arial"/>
        <family val="2"/>
      </rPr>
      <t>17.2.12</t>
    </r>
  </si>
  <si>
    <r>
      <rPr>
        <sz val="13"/>
        <rFont val="Arial"/>
        <family val="2"/>
      </rPr>
      <t>Caixa de passagem PVC 4x4"</t>
    </r>
  </si>
  <si>
    <r>
      <rPr>
        <sz val="13"/>
        <rFont val="Arial"/>
        <family val="2"/>
      </rPr>
      <t>17.2.13</t>
    </r>
  </si>
  <si>
    <r>
      <rPr>
        <sz val="13"/>
        <rFont val="Arial"/>
        <family val="2"/>
      </rPr>
      <t>Caixa metalica hexagonal para arandela 3x3"</t>
    </r>
  </si>
  <si>
    <r>
      <rPr>
        <sz val="13"/>
        <rFont val="Arial"/>
        <family val="2"/>
      </rPr>
      <t>17.2.14</t>
    </r>
  </si>
  <si>
    <r>
      <rPr>
        <sz val="13"/>
        <rFont val="Arial"/>
        <family val="2"/>
      </rPr>
      <t>Caixa de passagem de ferro esmaltada octogonal 4" dupla</t>
    </r>
  </si>
  <si>
    <r>
      <rPr>
        <sz val="13"/>
        <rFont val="Arial"/>
        <family val="2"/>
      </rPr>
      <t>17.2.15</t>
    </r>
  </si>
  <si>
    <r>
      <rPr>
        <sz val="13"/>
        <rFont val="Arial"/>
        <family val="2"/>
      </rPr>
      <t>Caixa de passagem PVC 3" octogonal</t>
    </r>
  </si>
  <si>
    <r>
      <rPr>
        <sz val="13"/>
        <rFont val="Arial"/>
        <family val="2"/>
      </rPr>
      <t>17.2.16</t>
    </r>
  </si>
  <si>
    <r>
      <rPr>
        <sz val="13"/>
        <rFont val="Arial"/>
        <family val="2"/>
      </rPr>
      <t>Condulete PVC 3/4"</t>
    </r>
  </si>
  <si>
    <r>
      <rPr>
        <sz val="13"/>
        <rFont val="Arial"/>
        <family val="2"/>
      </rPr>
      <t>17.2.17</t>
    </r>
  </si>
  <si>
    <r>
      <rPr>
        <sz val="13"/>
        <rFont val="Arial"/>
        <family val="2"/>
      </rPr>
      <t>Escavação manual de valas em 1ª cat para tubulação</t>
    </r>
  </si>
  <si>
    <r>
      <rPr>
        <sz val="13"/>
        <rFont val="Arial"/>
        <family val="2"/>
      </rPr>
      <t>17.3.1</t>
    </r>
  </si>
  <si>
    <r>
      <rPr>
        <sz val="13"/>
        <rFont val="Arial"/>
        <family val="2"/>
      </rPr>
      <t>Condutor de cobre unipolar, isolação em PVC/70ºC, camada de proteção em PVC, não propagador de chamas, classe de tensão 750V, encordoamento classe 5, flexível, com as seguintes seções nominais: #2,5 mm²</t>
    </r>
  </si>
  <si>
    <r>
      <rPr>
        <sz val="13"/>
        <rFont val="Arial"/>
        <family val="2"/>
      </rPr>
      <t>17.3.2</t>
    </r>
  </si>
  <si>
    <r>
      <rPr>
        <sz val="13"/>
        <rFont val="Arial"/>
        <family val="2"/>
      </rPr>
      <t>Condutor de cobre unipolar, isolação em PVC/70ºC, camada de proteção em PVC, não propagador de chamas, classe de tensão 750V, encordoamento classe 5, flexível, com as seguintes seções nominais: #4 mm²</t>
    </r>
  </si>
  <si>
    <r>
      <rPr>
        <sz val="13"/>
        <rFont val="Arial"/>
        <family val="2"/>
      </rPr>
      <t>17.3.3</t>
    </r>
  </si>
  <si>
    <r>
      <rPr>
        <sz val="13"/>
        <rFont val="Arial"/>
        <family val="2"/>
      </rPr>
      <t>Condutor de cobre unipolar, isolação em PVC/70ºC, camada de proteção em PVC, não propagador de chamas, classe de tensão 750V, encordoamento classe 5, flexível, com as seguintes seções nominais: #6 mm²</t>
    </r>
  </si>
  <si>
    <r>
      <rPr>
        <sz val="13"/>
        <rFont val="Arial"/>
        <family val="2"/>
      </rPr>
      <t>17.3.4</t>
    </r>
  </si>
  <si>
    <r>
      <rPr>
        <sz val="13"/>
        <rFont val="Arial"/>
        <family val="2"/>
      </rPr>
      <t>Condutor de cobre unipolar, isolação em PVC/70ºC, camada de proteção em PVC, não propagador de chamas, classe de tensão 750V, encordoamento classe 5, flexível, com as seguintes seções nominais: #10 mm²</t>
    </r>
  </si>
  <si>
    <r>
      <rPr>
        <sz val="13"/>
        <rFont val="Arial"/>
        <family val="2"/>
      </rPr>
      <t>17.3.5</t>
    </r>
  </si>
  <si>
    <r>
      <rPr>
        <sz val="13"/>
        <rFont val="Arial"/>
        <family val="2"/>
      </rPr>
      <t>Condutor de cobre unipolar, isolação em PVC/70ºC, camada de proteção em PVC, não propagador de chamas, classe de tensão 750V, encordoamento classe 5, flexível, com as seguintes seções nominais: #70 mm²</t>
    </r>
  </si>
  <si>
    <r>
      <rPr>
        <sz val="13"/>
        <rFont val="Arial"/>
        <family val="2"/>
      </rPr>
      <t>17.3.6</t>
    </r>
  </si>
  <si>
    <r>
      <rPr>
        <sz val="13"/>
        <rFont val="Arial"/>
        <family val="2"/>
      </rPr>
      <t>Cabo CCI-50  2 pares</t>
    </r>
  </si>
  <si>
    <r>
      <rPr>
        <sz val="13"/>
        <rFont val="Arial"/>
        <family val="2"/>
      </rPr>
      <t>17.3.7</t>
    </r>
  </si>
  <si>
    <r>
      <rPr>
        <sz val="13"/>
        <rFont val="Arial"/>
        <family val="2"/>
      </rPr>
      <t>Cabo CCE-50 2 pares</t>
    </r>
  </si>
  <si>
    <r>
      <rPr>
        <sz val="13"/>
        <rFont val="Arial"/>
        <family val="2"/>
      </rPr>
      <t>17.3.8</t>
    </r>
  </si>
  <si>
    <r>
      <rPr>
        <sz val="13"/>
        <rFont val="Arial"/>
        <family val="2"/>
      </rPr>
      <t>Cabo coaxial</t>
    </r>
  </si>
  <si>
    <r>
      <rPr>
        <sz val="13"/>
        <rFont val="Arial"/>
        <family val="2"/>
      </rPr>
      <t>17.4.1</t>
    </r>
  </si>
  <si>
    <r>
      <rPr>
        <sz val="13"/>
        <rFont val="Arial"/>
        <family val="2"/>
      </rPr>
      <t>Tomada universal, 10A, cor branca, completa</t>
    </r>
  </si>
  <si>
    <r>
      <rPr>
        <sz val="13"/>
        <rFont val="Arial"/>
        <family val="2"/>
      </rPr>
      <t>17.4.2</t>
    </r>
  </si>
  <si>
    <r>
      <rPr>
        <sz val="13"/>
        <rFont val="Arial"/>
        <family val="2"/>
      </rPr>
      <t>Tomada universal, 20A, cor branca, completa</t>
    </r>
  </si>
  <si>
    <r>
      <rPr>
        <sz val="13"/>
        <rFont val="Arial"/>
        <family val="2"/>
      </rPr>
      <t>17.4.3</t>
    </r>
  </si>
  <si>
    <r>
      <rPr>
        <sz val="13"/>
        <rFont val="Arial"/>
        <family val="2"/>
      </rPr>
      <t>Tomada universal dupla, 2P+T, 10A/250v, cor branca, completa</t>
    </r>
  </si>
  <si>
    <r>
      <rPr>
        <sz val="13"/>
        <rFont val="Arial"/>
        <family val="2"/>
      </rPr>
      <t>17.4.4</t>
    </r>
  </si>
  <si>
    <r>
      <rPr>
        <sz val="13"/>
        <rFont val="Arial"/>
        <family val="2"/>
      </rPr>
      <t>Tomada dupla 10A para piso, completa</t>
    </r>
  </si>
  <si>
    <r>
      <rPr>
        <sz val="13"/>
        <rFont val="Arial"/>
        <family val="2"/>
      </rPr>
      <t>17.4.5</t>
    </r>
  </si>
  <si>
    <r>
      <rPr>
        <sz val="13"/>
        <rFont val="Arial"/>
        <family val="2"/>
      </rPr>
      <t>Interruptor 1 tecla simples</t>
    </r>
  </si>
  <si>
    <r>
      <rPr>
        <sz val="13"/>
        <rFont val="Arial"/>
        <family val="2"/>
      </rPr>
      <t>17.4.6</t>
    </r>
  </si>
  <si>
    <r>
      <rPr>
        <sz val="13"/>
        <rFont val="Arial"/>
        <family val="2"/>
      </rPr>
      <t>Interruptor 2 teclas simples</t>
    </r>
  </si>
  <si>
    <r>
      <rPr>
        <sz val="13"/>
        <rFont val="Arial"/>
        <family val="2"/>
      </rPr>
      <t>17.4.7</t>
    </r>
  </si>
  <si>
    <r>
      <rPr>
        <sz val="13"/>
        <rFont val="Arial"/>
        <family val="2"/>
      </rPr>
      <t>Interruptor 3 teclas simples</t>
    </r>
  </si>
  <si>
    <r>
      <rPr>
        <sz val="13"/>
        <rFont val="Arial"/>
        <family val="2"/>
      </rPr>
      <t>17.4.8</t>
    </r>
  </si>
  <si>
    <r>
      <rPr>
        <sz val="13"/>
        <rFont val="Arial"/>
        <family val="2"/>
      </rPr>
      <t>Interruptor tree-way 10A, completa</t>
    </r>
  </si>
  <si>
    <r>
      <rPr>
        <sz val="13"/>
        <rFont val="Arial"/>
        <family val="2"/>
      </rPr>
      <t>17.4.9</t>
    </r>
  </si>
  <si>
    <r>
      <rPr>
        <sz val="13"/>
        <rFont val="Arial"/>
        <family val="2"/>
      </rPr>
      <t>Interruptor for-way 10A, completa</t>
    </r>
  </si>
  <si>
    <r>
      <rPr>
        <sz val="13"/>
        <rFont val="Arial"/>
        <family val="2"/>
      </rPr>
      <t>17.4.10</t>
    </r>
  </si>
  <si>
    <r>
      <rPr>
        <sz val="13"/>
        <rFont val="Arial"/>
        <family val="2"/>
      </rPr>
      <t>Interruptor 1 tecla simples e tomada</t>
    </r>
  </si>
  <si>
    <r>
      <rPr>
        <sz val="13"/>
        <rFont val="Arial"/>
        <family val="2"/>
      </rPr>
      <t>17.4.11</t>
    </r>
  </si>
  <si>
    <r>
      <rPr>
        <sz val="13"/>
        <rFont val="Arial"/>
        <family val="2"/>
      </rPr>
      <t>Arandela de uso ao tempo</t>
    </r>
  </si>
  <si>
    <r>
      <rPr>
        <sz val="13"/>
        <rFont val="Arial"/>
        <family val="2"/>
      </rPr>
      <t>17.4.12</t>
    </r>
  </si>
  <si>
    <r>
      <rPr>
        <sz val="13"/>
        <rFont val="Arial"/>
        <family val="2"/>
      </rPr>
      <t>Conector de TV tipo F</t>
    </r>
  </si>
  <si>
    <r>
      <rPr>
        <sz val="13"/>
        <rFont val="Arial"/>
        <family val="2"/>
      </rPr>
      <t>17.4.13</t>
    </r>
  </si>
  <si>
    <r>
      <rPr>
        <sz val="13"/>
        <rFont val="Arial"/>
        <family val="2"/>
      </rPr>
      <t>Luminárias 2x32W completa</t>
    </r>
  </si>
  <si>
    <r>
      <rPr>
        <sz val="13"/>
        <rFont val="Arial"/>
        <family val="2"/>
      </rPr>
      <t>17.4.14</t>
    </r>
  </si>
  <si>
    <r>
      <rPr>
        <sz val="13"/>
        <rFont val="Arial"/>
        <family val="2"/>
      </rPr>
      <t>Luminaria tipo Drops para 1 lampada flourescente 60W</t>
    </r>
  </si>
  <si>
    <r>
      <rPr>
        <sz val="13"/>
        <rFont val="Arial"/>
        <family val="2"/>
      </rPr>
      <t>17.4.15</t>
    </r>
  </si>
  <si>
    <r>
      <rPr>
        <sz val="13"/>
        <rFont val="Arial"/>
        <family val="2"/>
      </rPr>
      <t>Luminaria tipo pétala, com 1 pétala para 1 lampada vapor de mercurio 250W</t>
    </r>
  </si>
  <si>
    <r>
      <rPr>
        <sz val="13"/>
        <rFont val="Arial"/>
        <family val="2"/>
      </rPr>
      <t>17.4.16</t>
    </r>
  </si>
  <si>
    <r>
      <rPr>
        <sz val="13"/>
        <rFont val="Arial"/>
        <family val="2"/>
      </rPr>
      <t>Arandelas de sobrepor com 1 lâmpada fluorescente compacta de 60W</t>
    </r>
  </si>
  <si>
    <r>
      <rPr>
        <sz val="13"/>
        <rFont val="Arial"/>
        <family val="2"/>
      </rPr>
      <t>17.4.17</t>
    </r>
  </si>
  <si>
    <r>
      <rPr>
        <sz val="13"/>
        <rFont val="Arial"/>
        <family val="2"/>
      </rPr>
      <t>Projetor com lâmpada de vapor metálico 150W</t>
    </r>
  </si>
  <si>
    <r>
      <rPr>
        <sz val="13"/>
        <rFont val="Arial"/>
        <family val="2"/>
      </rPr>
      <t>17.4.18</t>
    </r>
  </si>
  <si>
    <r>
      <rPr>
        <sz val="13"/>
        <rFont val="Arial"/>
        <family val="2"/>
      </rPr>
      <t>Poste de concreto</t>
    </r>
  </si>
  <si>
    <r>
      <rPr>
        <sz val="13"/>
        <rFont val="Arial"/>
        <family val="2"/>
      </rPr>
      <t>17.4.19</t>
    </r>
  </si>
  <si>
    <r>
      <rPr>
        <sz val="13"/>
        <rFont val="Arial"/>
        <family val="2"/>
      </rPr>
      <t>Tomada modular RJ-45 completa</t>
    </r>
  </si>
  <si>
    <r>
      <rPr>
        <sz val="13"/>
        <rFont val="Arial"/>
        <family val="2"/>
      </rPr>
      <t>18.1</t>
    </r>
  </si>
  <si>
    <r>
      <rPr>
        <sz val="13"/>
        <rFont val="Arial"/>
        <family val="2"/>
      </rPr>
      <t>Pára-raios tipo Franklin em latão cromado</t>
    </r>
  </si>
  <si>
    <r>
      <rPr>
        <sz val="13"/>
        <rFont val="Arial"/>
        <family val="2"/>
      </rPr>
      <t>18.2</t>
    </r>
  </si>
  <si>
    <r>
      <rPr>
        <sz val="13"/>
        <rFont val="Arial"/>
        <family val="2"/>
      </rPr>
      <t>Vergalhão CA - 25 # 10 mm2</t>
    </r>
  </si>
  <si>
    <r>
      <rPr>
        <sz val="13"/>
        <rFont val="Arial"/>
        <family val="2"/>
      </rPr>
      <t>18.3</t>
    </r>
  </si>
  <si>
    <r>
      <rPr>
        <sz val="13"/>
        <rFont val="Arial"/>
        <family val="2"/>
      </rPr>
      <t>Conector mini-bar em bronze estanhado</t>
    </r>
  </si>
  <si>
    <r>
      <rPr>
        <sz val="13"/>
        <rFont val="Arial"/>
        <family val="2"/>
      </rPr>
      <t>18.4</t>
    </r>
  </si>
  <si>
    <r>
      <rPr>
        <sz val="13"/>
        <rFont val="Arial"/>
        <family val="2"/>
      </rPr>
      <t>Caixa de equalização de potências 200x200mm em aço com barramento expessura 6 mm</t>
    </r>
  </si>
  <si>
    <r>
      <rPr>
        <sz val="13"/>
        <rFont val="Arial"/>
        <family val="2"/>
      </rPr>
      <t>18.5</t>
    </r>
  </si>
  <si>
    <r>
      <rPr>
        <sz val="13"/>
        <rFont val="Arial"/>
        <family val="2"/>
      </rPr>
      <t>Haste tipo coopperweld 5/8" x 3,00m.</t>
    </r>
  </si>
  <si>
    <r>
      <rPr>
        <sz val="13"/>
        <rFont val="Arial"/>
        <family val="2"/>
      </rPr>
      <t>18.6</t>
    </r>
  </si>
  <si>
    <r>
      <rPr>
        <sz val="13"/>
        <rFont val="Arial"/>
        <family val="2"/>
      </rPr>
      <t>Cordoalha de cobre nu 35 mm2</t>
    </r>
  </si>
  <si>
    <r>
      <rPr>
        <sz val="13"/>
        <rFont val="Arial"/>
        <family val="2"/>
      </rPr>
      <t>18.7</t>
    </r>
  </si>
  <si>
    <r>
      <rPr>
        <sz val="13"/>
        <rFont val="Arial"/>
        <family val="2"/>
      </rPr>
      <t>Cordoalha de cobre nu 50 mm2</t>
    </r>
  </si>
  <si>
    <r>
      <rPr>
        <sz val="13"/>
        <rFont val="Arial"/>
        <family val="2"/>
      </rPr>
      <t>18.8</t>
    </r>
  </si>
  <si>
    <r>
      <rPr>
        <sz val="13"/>
        <rFont val="Arial"/>
        <family val="2"/>
      </rPr>
      <t>Caixa de inspeção com tampa em PVC, Ø 230mm x 250mm</t>
    </r>
  </si>
  <si>
    <r>
      <rPr>
        <sz val="13"/>
        <rFont val="Arial"/>
        <family val="2"/>
      </rPr>
      <t>18.9</t>
    </r>
  </si>
  <si>
    <r>
      <rPr>
        <sz val="13"/>
        <rFont val="Arial"/>
        <family val="2"/>
      </rPr>
      <t>Terminal ou conector de pressao - para cabo 35mm2</t>
    </r>
  </si>
  <si>
    <r>
      <rPr>
        <sz val="13"/>
        <rFont val="Arial"/>
        <family val="2"/>
      </rPr>
      <t>19.1.1</t>
    </r>
  </si>
  <si>
    <r>
      <rPr>
        <sz val="13"/>
        <rFont val="Arial"/>
        <family val="2"/>
      </rPr>
      <t>Bancada em granito cinza andorinha - espessura 2cm, conforme projeto</t>
    </r>
  </si>
  <si>
    <r>
      <rPr>
        <sz val="13"/>
        <rFont val="Arial"/>
        <family val="2"/>
      </rPr>
      <t>19.1.2</t>
    </r>
  </si>
  <si>
    <r>
      <rPr>
        <sz val="13"/>
        <rFont val="Arial"/>
        <family val="2"/>
      </rPr>
      <t>Prateleira, acabamento superior e banco em granito cinza andorinha - espessura 2cm, conforme projeto</t>
    </r>
  </si>
  <si>
    <r>
      <rPr>
        <sz val="13"/>
        <rFont val="Arial"/>
        <family val="2"/>
      </rPr>
      <t>19.1.3</t>
    </r>
  </si>
  <si>
    <r>
      <rPr>
        <sz val="13"/>
        <rFont val="Arial"/>
        <family val="2"/>
      </rPr>
      <t>Peitoril em granito cinza, largura=17,00cm espessura variável e pingadeira</t>
    </r>
  </si>
  <si>
    <r>
      <rPr>
        <sz val="13"/>
        <rFont val="Arial"/>
        <family val="2"/>
      </rPr>
      <t>19.1.4</t>
    </r>
  </si>
  <si>
    <r>
      <rPr>
        <sz val="13"/>
        <rFont val="Arial"/>
        <family val="2"/>
      </rPr>
      <t>Portas para armário de cozinha em mdf com revestimento em fórmica conforme projeto</t>
    </r>
  </si>
  <si>
    <r>
      <rPr>
        <sz val="13"/>
        <rFont val="Arial"/>
        <family val="2"/>
      </rPr>
      <t>19.1.5</t>
    </r>
  </si>
  <si>
    <r>
      <rPr>
        <sz val="13"/>
        <rFont val="Arial"/>
        <family val="2"/>
      </rPr>
      <t>Prateleira de madeira</t>
    </r>
  </si>
  <si>
    <r>
      <rPr>
        <sz val="13"/>
        <rFont val="Arial"/>
        <family val="2"/>
      </rPr>
      <t>19.1.6</t>
    </r>
  </si>
  <si>
    <r>
      <rPr>
        <sz val="13"/>
        <rFont val="Arial"/>
        <family val="2"/>
      </rPr>
      <t xml:space="preserve">Bancos em concreto pré-moldado </t>
    </r>
  </si>
  <si>
    <r>
      <rPr>
        <sz val="13"/>
        <rFont val="Arial"/>
        <family val="2"/>
      </rPr>
      <t>M²</t>
    </r>
  </si>
  <si>
    <r>
      <rPr>
        <sz val="13"/>
        <rFont val="Arial"/>
        <family val="2"/>
      </rPr>
      <t>19.2.1</t>
    </r>
  </si>
  <si>
    <r>
      <rPr>
        <sz val="13"/>
        <rFont val="Arial"/>
        <family val="2"/>
      </rPr>
      <t>Conjunto de mastros para bandeiras em ferro galvanizado e plataforma de concreto</t>
    </r>
  </si>
  <si>
    <r>
      <rPr>
        <sz val="13"/>
        <rFont val="Arial"/>
        <family val="2"/>
      </rPr>
      <t>19.2.2</t>
    </r>
  </si>
  <si>
    <r>
      <rPr>
        <sz val="13"/>
        <rFont val="Arial"/>
        <family val="2"/>
      </rPr>
      <t>20.1.1</t>
    </r>
  </si>
  <si>
    <r>
      <rPr>
        <sz val="13"/>
        <rFont val="Arial"/>
        <family val="2"/>
      </rPr>
      <t>Limpeza geral</t>
    </r>
  </si>
  <si>
    <r>
      <rPr>
        <sz val="13"/>
        <rFont val="Arial"/>
        <family val="2"/>
      </rPr>
      <t>20.1.2</t>
    </r>
  </si>
  <si>
    <r>
      <rPr>
        <sz val="13"/>
        <rFont val="Arial"/>
        <family val="2"/>
      </rPr>
      <t>Placa de inauguração metálica 0,47x0,57m</t>
    </r>
  </si>
  <si>
    <r>
      <rPr>
        <sz val="13"/>
        <rFont val="Arial"/>
        <family val="2"/>
      </rPr>
      <t>Escavação manual de valas em qualquer terreno exceto rocha até h=1,50 m</t>
    </r>
  </si>
  <si>
    <r>
      <rPr>
        <sz val="13"/>
        <rFont val="Arial"/>
        <family val="2"/>
      </rPr>
      <t>Reaterro apiloado de vala com material da obra</t>
    </r>
  </si>
  <si>
    <r>
      <rPr>
        <sz val="13"/>
        <rFont val="Arial"/>
        <family val="2"/>
      </rPr>
      <t>Estaca a trado (broca) d=20 cm com concreto fck=15 Mpa (sem armação)</t>
    </r>
  </si>
  <si>
    <r>
      <rPr>
        <sz val="13"/>
        <rFont val="Arial"/>
        <family val="2"/>
      </rPr>
      <t>Lastro de concreto magro (e=5,0 cm) - preparo mecânico</t>
    </r>
  </si>
  <si>
    <r>
      <rPr>
        <sz val="13"/>
        <rFont val="Arial"/>
        <family val="2"/>
      </rPr>
      <t>Armação de aço CA-50 Ø 8,0mm; incluso fornecimento, corte, dobra e colocação</t>
    </r>
  </si>
  <si>
    <r>
      <rPr>
        <sz val="13"/>
        <rFont val="Arial"/>
        <family val="2"/>
      </rPr>
      <t>Armação de aço CA-50 Ø 12,5mm; incluso fornecimento, corte, dobra e colocação</t>
    </r>
  </si>
  <si>
    <r>
      <rPr>
        <sz val="13"/>
        <rFont val="Arial"/>
        <family val="2"/>
      </rPr>
      <t>Concreto para Fundação fck=25MPa, incluindo preparo, lançamento, adensamento</t>
    </r>
  </si>
  <si>
    <r>
      <rPr>
        <sz val="13"/>
        <rFont val="Arial"/>
        <family val="2"/>
      </rPr>
      <t>Lastro de brita compactada, espessura 5cm</t>
    </r>
  </si>
  <si>
    <r>
      <rPr>
        <sz val="13"/>
        <rFont val="Arial"/>
        <family val="2"/>
      </rPr>
      <t>Fornecimento e instalação de lona plástica em laje de piso da quadra, espessura 150 micras</t>
    </r>
  </si>
  <si>
    <r>
      <rPr>
        <sz val="13"/>
        <rFont val="Arial"/>
        <family val="2"/>
      </rPr>
      <t>Armação em tela de aço Q-92, aço CA-60, 4,2mm, malha 15X15cm</t>
    </r>
  </si>
  <si>
    <r>
      <rPr>
        <sz val="13"/>
        <rFont val="Arial"/>
        <family val="2"/>
      </rPr>
      <t>Piso em concreto 20MPa usinado, espessura 7cm, incluso selante a base de poliuretano (dimensões 1x1cm, para junta de dilatação)</t>
    </r>
  </si>
  <si>
    <r>
      <rPr>
        <sz val="13"/>
        <rFont val="Arial"/>
        <family val="2"/>
      </rPr>
      <t>Laje pré-moldada para assentos e=13cm</t>
    </r>
  </si>
  <si>
    <r>
      <rPr>
        <sz val="13"/>
        <rFont val="Arial"/>
        <family val="2"/>
      </rPr>
      <t>Cumeeira para telha metalica trapezoidal</t>
    </r>
  </si>
  <si>
    <r>
      <rPr>
        <sz val="13"/>
        <rFont val="Arial"/>
        <family val="2"/>
      </rPr>
      <t>Telha metálica trapezoidal perfurada</t>
    </r>
  </si>
  <si>
    <r>
      <rPr>
        <sz val="13"/>
        <rFont val="Arial"/>
        <family val="2"/>
      </rPr>
      <t>Rufo para telha metálica</t>
    </r>
  </si>
  <si>
    <r>
      <rPr>
        <sz val="13"/>
        <rFont val="Arial"/>
        <family val="2"/>
      </rPr>
      <t>Fornecimento e montagem de estrutura metálica conf. Projeto espec.</t>
    </r>
  </si>
  <si>
    <r>
      <rPr>
        <sz val="13"/>
        <rFont val="Arial"/>
        <family val="2"/>
      </rPr>
      <t>Impermeabilização com tinta betuminosa em fundações (vigas baldrames)</t>
    </r>
  </si>
  <si>
    <r>
      <rPr>
        <sz val="13"/>
        <rFont val="Arial"/>
        <family val="2"/>
      </rPr>
      <t>Emboço de parede interna com argamassa traço 1:2:8 (cimento, cal e areia), espessura 2cm</t>
    </r>
  </si>
  <si>
    <r>
      <rPr>
        <sz val="13"/>
        <rFont val="Arial"/>
        <family val="2"/>
      </rPr>
      <t>Reboco de parede, com argamassa traço - 1:2 (cal / areia), espessura 0,5 cm</t>
    </r>
  </si>
  <si>
    <r>
      <rPr>
        <sz val="13"/>
        <rFont val="Arial"/>
        <family val="2"/>
      </rPr>
      <t>Pintura prime epóxi para estrutura de concreto, 2 demãos</t>
    </r>
  </si>
  <si>
    <r>
      <rPr>
        <sz val="13"/>
        <rFont val="Arial"/>
        <family val="2"/>
      </rPr>
      <t>Disjuntor tripolar termomagnético 32A</t>
    </r>
  </si>
  <si>
    <r>
      <rPr>
        <sz val="13"/>
        <rFont val="Arial"/>
        <family val="2"/>
      </rPr>
      <t>Disjuntor monopolar termomagnético 20A</t>
    </r>
  </si>
  <si>
    <r>
      <rPr>
        <sz val="13"/>
        <rFont val="Arial"/>
        <family val="2"/>
      </rPr>
      <t>Eletroduto PVC rigido roscavel, Ø32mm (DN 1"), inclusive conexões</t>
    </r>
  </si>
  <si>
    <r>
      <rPr>
        <sz val="13"/>
        <rFont val="Arial"/>
        <family val="2"/>
      </rPr>
      <t xml:space="preserve">Luminária pendente com lampada de vapor metalico de 250W </t>
    </r>
  </si>
  <si>
    <r>
      <rPr>
        <sz val="13"/>
        <rFont val="Arial"/>
        <family val="2"/>
      </rPr>
      <t>Haste tipo coopperweld 5/8" x 3,00m</t>
    </r>
  </si>
  <si>
    <r>
      <rPr>
        <sz val="13"/>
        <rFont val="Arial"/>
        <family val="2"/>
      </rPr>
      <t>Conector mini-gar em bronze estanhado</t>
    </r>
  </si>
  <si>
    <r>
      <rPr>
        <sz val="13"/>
        <rFont val="Arial"/>
        <family val="2"/>
      </rPr>
      <t>Estrutura metálica c/ tabelas de basquete</t>
    </r>
  </si>
  <si>
    <r>
      <rPr>
        <sz val="13"/>
        <rFont val="Arial"/>
        <family val="2"/>
      </rPr>
      <t>CJ</t>
    </r>
  </si>
  <si>
    <r>
      <rPr>
        <sz val="13"/>
        <rFont val="Arial"/>
        <family val="2"/>
      </rPr>
      <t>Estrutura metálica de traves de futsal</t>
    </r>
  </si>
  <si>
    <r>
      <rPr>
        <sz val="13"/>
        <rFont val="Arial"/>
        <family val="2"/>
      </rPr>
      <t>Estrutura metálica p/ rede de voley</t>
    </r>
  </si>
  <si>
    <r>
      <rPr>
        <sz val="13"/>
        <rFont val="Arial"/>
        <family val="2"/>
      </rPr>
      <t>Alambrado para quadra poliesportiva, estruturado por tubos de aço galvanizado 2", com tela de arame galvanizado malha quadrada 5x5cm</t>
    </r>
  </si>
  <si>
    <t>Porta de abrir em chapa de madeira compensada para banheiro revestida com laminado, 0,60x1,60m, PM4, incluso marco e dobradiças</t>
  </si>
  <si>
    <t>Gradil  pré-fabricado,conforme projeto de arquitetura</t>
  </si>
  <si>
    <t>Placa de sinalização em PVC, fotoluminescente, "Proibido fumar"</t>
  </si>
  <si>
    <t>Placa de sinalização em PVC fotoluminescente, dimensões até 480cm²</t>
  </si>
  <si>
    <r>
      <rPr>
        <sz val="12"/>
        <rFont val="Arial"/>
        <family val="2"/>
      </rPr>
      <t>1.2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</si>
  <si>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1.3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</si>
  <si>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1.4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</si>
  <si>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1.5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</si>
  <si>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1.6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</si>
  <si>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1.7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</si>
  <si>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1.8</t>
    </r>
    <r>
      <rPr>
        <sz val="11"/>
        <color theme="1"/>
        <rFont val="Calibri"/>
        <family val="2"/>
        <scheme val="minor"/>
      </rPr>
      <t/>
    </r>
  </si>
  <si>
    <r>
      <rPr>
        <sz val="12"/>
        <rFont val="Arial"/>
        <family val="2"/>
      </rPr>
      <t>1.9</t>
    </r>
    <r>
      <rPr>
        <sz val="11"/>
        <color theme="1"/>
        <rFont val="Calibri"/>
        <family val="2"/>
        <scheme val="minor"/>
      </rPr>
      <t/>
    </r>
  </si>
  <si>
    <t>4.3</t>
  </si>
  <si>
    <t>4.3.1</t>
  </si>
  <si>
    <t>4.4</t>
  </si>
  <si>
    <t>4.4.1</t>
  </si>
  <si>
    <r>
      <rPr>
        <sz val="13"/>
        <rFont val="Arial"/>
        <family val="2"/>
      </rPr>
      <t>5.2.2</t>
    </r>
    <r>
      <rPr>
        <sz val="11"/>
        <color theme="1"/>
        <rFont val="Calibri"/>
        <family val="2"/>
        <scheme val="minor"/>
      </rPr>
      <t/>
    </r>
  </si>
  <si>
    <r>
      <rPr>
        <sz val="13"/>
        <rFont val="Arial"/>
        <family val="2"/>
      </rPr>
      <t>5.2.3</t>
    </r>
    <r>
      <rPr>
        <sz val="11"/>
        <color theme="1"/>
        <rFont val="Calibri"/>
        <family val="2"/>
        <scheme val="minor"/>
      </rPr>
      <t/>
    </r>
  </si>
  <si>
    <r>
      <rPr>
        <sz val="13"/>
        <rFont val="Arial"/>
        <family val="2"/>
      </rPr>
      <t>5.2.4</t>
    </r>
    <r>
      <rPr>
        <sz val="11"/>
        <color theme="1"/>
        <rFont val="Calibri"/>
        <family val="2"/>
        <scheme val="minor"/>
      </rPr>
      <t/>
    </r>
  </si>
  <si>
    <t>6.0</t>
  </si>
  <si>
    <t>5.0</t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</si>
  <si>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</si>
  <si>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SISTEMA DE VEDAÇÃO VERTICAL</t>
    </r>
  </si>
  <si>
    <r>
      <rPr>
        <b/>
        <sz val="13"/>
        <rFont val="Arial"/>
        <family val="2"/>
      </rPr>
      <t>4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</si>
  <si>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</si>
  <si>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</si>
  <si>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t>3.0</t>
  </si>
  <si>
    <r>
      <rPr>
        <b/>
        <sz val="13"/>
        <rFont val="Arial"/>
        <family val="2"/>
      </rPr>
      <t>MOVIMENTO DE TERRAS PARA FUNDAÇÕES</t>
    </r>
  </si>
  <si>
    <t>2.0</t>
  </si>
  <si>
    <t>1.0</t>
  </si>
  <si>
    <t>7.0</t>
  </si>
  <si>
    <r>
      <rPr>
        <b/>
        <sz val="13"/>
        <rFont val="Arial"/>
        <family val="2"/>
      </rPr>
      <t>SISTEMAS DE COBERTURA</t>
    </r>
  </si>
  <si>
    <t>8.0</t>
  </si>
  <si>
    <r>
      <rPr>
        <b/>
        <sz val="13"/>
        <rFont val="Arial"/>
        <family val="2"/>
      </rPr>
      <t>IMPERMEABILIZAÇÃO</t>
    </r>
  </si>
  <si>
    <r>
      <rPr>
        <b/>
        <sz val="13"/>
        <rFont val="Arial"/>
        <family val="2"/>
      </rPr>
      <t>REVESTIMENTOS INTERNOS E EXTERNOS</t>
    </r>
  </si>
  <si>
    <t>9.0</t>
  </si>
  <si>
    <r>
      <rPr>
        <b/>
        <sz val="13"/>
        <rFont val="Arial"/>
        <family val="2"/>
      </rPr>
      <t>SISTEMAS DE PISOS</t>
    </r>
  </si>
  <si>
    <t>10.0</t>
  </si>
  <si>
    <r>
      <rPr>
        <b/>
        <sz val="13"/>
        <rFont val="Arial"/>
        <family val="2"/>
      </rPr>
      <t>PINTURAS E ACABAMENTOS</t>
    </r>
  </si>
  <si>
    <t>11.0</t>
  </si>
  <si>
    <r>
      <rPr>
        <b/>
        <sz val="13"/>
        <rFont val="Arial"/>
        <family val="2"/>
      </rPr>
      <t>INSTALAÇÕES HIDRÁULICAS</t>
    </r>
  </si>
  <si>
    <t>12.0</t>
  </si>
  <si>
    <r>
      <rPr>
        <b/>
        <sz val="13"/>
        <rFont val="Arial"/>
        <family val="2"/>
      </rPr>
      <t>SERVIÇOS COMPLEMENTARES</t>
    </r>
  </si>
  <si>
    <r>
      <rPr>
        <b/>
        <sz val="13"/>
        <rFont val="Arial"/>
        <family val="2"/>
      </rPr>
      <t>SERVIÇOS FINAIS</t>
    </r>
  </si>
  <si>
    <r>
      <rPr>
        <b/>
        <sz val="13"/>
        <rFont val="Arial"/>
        <family val="2"/>
      </rPr>
      <t>SISTEMA DE PROTEÇÃO CONTRA DESCARGAS ATMOSFÉRICAS (SPDA)</t>
    </r>
  </si>
  <si>
    <r>
      <rPr>
        <b/>
        <sz val="13"/>
        <rFont val="Arial"/>
        <family val="2"/>
      </rPr>
      <t>INSTALAÇÕES ELÉTRICAS E TELEFÔNICAS 220V</t>
    </r>
  </si>
  <si>
    <r>
      <rPr>
        <b/>
        <sz val="13"/>
        <rFont val="Arial"/>
        <family val="2"/>
      </rPr>
      <t>PINTURA</t>
    </r>
  </si>
  <si>
    <r>
      <rPr>
        <b/>
        <sz val="13"/>
        <rFont val="Arial"/>
        <family val="2"/>
      </rPr>
      <t>IMPERMEABILIZAÇÀO</t>
    </r>
  </si>
  <si>
    <r>
      <rPr>
        <b/>
        <sz val="13"/>
        <rFont val="Arial"/>
        <family val="2"/>
      </rPr>
      <t>SISTEMA DE PROTEÇÃO CONTRA INCÊNCIO</t>
    </r>
  </si>
  <si>
    <r>
      <rPr>
        <b/>
        <sz val="13"/>
        <rFont val="Arial"/>
        <family val="2"/>
      </rPr>
      <t>INSTALAÇÃO DE GÁS COMBUSTÍVEL</t>
    </r>
  </si>
  <si>
    <r>
      <rPr>
        <b/>
        <sz val="13"/>
        <rFont val="Arial"/>
        <family val="2"/>
      </rPr>
      <t>LOUÇAS E METAIS</t>
    </r>
  </si>
  <si>
    <r>
      <rPr>
        <b/>
        <sz val="13"/>
        <rFont val="Arial"/>
        <family val="2"/>
      </rPr>
      <t>INSTALAÇÕES SANITÁRIAS</t>
    </r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</si>
  <si>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</si>
  <si>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</si>
  <si>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</si>
  <si>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</si>
  <si>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</si>
  <si>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</si>
  <si>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</si>
  <si>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</si>
  <si>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</si>
  <si>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</si>
  <si>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23.0</t>
  </si>
  <si>
    <t>24.0</t>
  </si>
  <si>
    <t>25.0</t>
  </si>
  <si>
    <t>26.0</t>
  </si>
  <si>
    <t>27.0</t>
  </si>
  <si>
    <t>28.0</t>
  </si>
  <si>
    <t>29.0</t>
  </si>
  <si>
    <t>30.0</t>
  </si>
  <si>
    <t>31.0</t>
  </si>
  <si>
    <t>32.0</t>
  </si>
  <si>
    <t>33.0</t>
  </si>
  <si>
    <t>Brise fixo com ligações de alumínio e lâminas fixas de alumínio de 2,65mm de largura, cor terra cota.</t>
  </si>
  <si>
    <t>VALOR UNITÁRIO SEM BDI</t>
  </si>
  <si>
    <t>VALOR UNITÁRIO COM BDI</t>
  </si>
  <si>
    <t>VALOR TOTAL</t>
  </si>
  <si>
    <t>% DO VALOR TOTAL</t>
  </si>
  <si>
    <t>SINAPI</t>
  </si>
  <si>
    <t xml:space="preserve"> 98458 </t>
  </si>
  <si>
    <t xml:space="preserve"> C2850 </t>
  </si>
  <si>
    <t>SEINFRA</t>
  </si>
  <si>
    <t xml:space="preserve"> C1622 </t>
  </si>
  <si>
    <t xml:space="preserve"> 93212 </t>
  </si>
  <si>
    <t xml:space="preserve"> 93207 </t>
  </si>
  <si>
    <t xml:space="preserve"> 93584 </t>
  </si>
  <si>
    <t xml:space="preserve"> C1630 </t>
  </si>
  <si>
    <t xml:space="preserve"> 98525 </t>
  </si>
  <si>
    <t xml:space="preserve"> 94319 </t>
  </si>
  <si>
    <t xml:space="preserve"> 93358 </t>
  </si>
  <si>
    <t xml:space="preserve"> 93382 </t>
  </si>
  <si>
    <t xml:space="preserve"> 100896 </t>
  </si>
  <si>
    <t xml:space="preserve"> 96619 </t>
  </si>
  <si>
    <t xml:space="preserve"> 96535 </t>
  </si>
  <si>
    <t xml:space="preserve"> 92916 </t>
  </si>
  <si>
    <t xml:space="preserve"> 92917 </t>
  </si>
  <si>
    <t xml:space="preserve"> 92919 </t>
  </si>
  <si>
    <t xml:space="preserve"> 92921 </t>
  </si>
  <si>
    <t xml:space="preserve"> 92922 </t>
  </si>
  <si>
    <t xml:space="preserve"> 92915 </t>
  </si>
  <si>
    <t xml:space="preserve"> 96558 </t>
  </si>
  <si>
    <t xml:space="preserve"> 96536 </t>
  </si>
  <si>
    <t xml:space="preserve"> 96557 </t>
  </si>
  <si>
    <t xml:space="preserve"> 92479 </t>
  </si>
  <si>
    <t xml:space="preserve"> 92443 </t>
  </si>
  <si>
    <t xml:space="preserve"> 101161 </t>
  </si>
  <si>
    <t xml:space="preserve"> C4070 </t>
  </si>
  <si>
    <t xml:space="preserve"> 90843 </t>
  </si>
  <si>
    <t xml:space="preserve"> 91009 </t>
  </si>
  <si>
    <t xml:space="preserve"> 100874 </t>
  </si>
  <si>
    <t xml:space="preserve"> 91305 </t>
  </si>
  <si>
    <t>ORSE</t>
  </si>
  <si>
    <t xml:space="preserve"> 91341 </t>
  </si>
  <si>
    <t xml:space="preserve"> 94569 </t>
  </si>
  <si>
    <t xml:space="preserve"> 94570 </t>
  </si>
  <si>
    <t xml:space="preserve"> C1516 </t>
  </si>
  <si>
    <t xml:space="preserve"> 9072 </t>
  </si>
  <si>
    <t xml:space="preserve"> C4554 </t>
  </si>
  <si>
    <t xml:space="preserve"> 94441 </t>
  </si>
  <si>
    <t xml:space="preserve"> 94231 </t>
  </si>
  <si>
    <t xml:space="preserve"> 94221 </t>
  </si>
  <si>
    <t xml:space="preserve"> 98557 </t>
  </si>
  <si>
    <t xml:space="preserve"> 87878 </t>
  </si>
  <si>
    <t xml:space="preserve"> 87881 </t>
  </si>
  <si>
    <t xml:space="preserve"> 87792 </t>
  </si>
  <si>
    <t xml:space="preserve"> 87543 </t>
  </si>
  <si>
    <t xml:space="preserve"> C0157 </t>
  </si>
  <si>
    <t xml:space="preserve"> 87273 </t>
  </si>
  <si>
    <t xml:space="preserve"> 101738 </t>
  </si>
  <si>
    <t xml:space="preserve"> 87630 </t>
  </si>
  <si>
    <t xml:space="preserve"> 98679 </t>
  </si>
  <si>
    <t xml:space="preserve"> 87251 </t>
  </si>
  <si>
    <t xml:space="preserve"> C4623 </t>
  </si>
  <si>
    <t xml:space="preserve"> C4624 </t>
  </si>
  <si>
    <t xml:space="preserve"> C2284 </t>
  </si>
  <si>
    <t xml:space="preserve"> 94263 </t>
  </si>
  <si>
    <t xml:space="preserve"> C2862 </t>
  </si>
  <si>
    <t xml:space="preserve"> 92396 </t>
  </si>
  <si>
    <t xml:space="preserve"> 96132 </t>
  </si>
  <si>
    <t xml:space="preserve"> 88489 </t>
  </si>
  <si>
    <t xml:space="preserve"> 102219 </t>
  </si>
  <si>
    <t xml:space="preserve"> 100742 </t>
  </si>
  <si>
    <t xml:space="preserve"> 89401 </t>
  </si>
  <si>
    <t xml:space="preserve"> 89446 </t>
  </si>
  <si>
    <t xml:space="preserve"> 89447 </t>
  </si>
  <si>
    <t xml:space="preserve"> 89449 </t>
  </si>
  <si>
    <t xml:space="preserve"> 89450 </t>
  </si>
  <si>
    <t xml:space="preserve"> 89451 </t>
  </si>
  <si>
    <t xml:space="preserve"> 89383 </t>
  </si>
  <si>
    <t xml:space="preserve"> 89596 </t>
  </si>
  <si>
    <t xml:space="preserve"> 89362 </t>
  </si>
  <si>
    <t xml:space="preserve"> 89413 </t>
  </si>
  <si>
    <t xml:space="preserve"> 89497 </t>
  </si>
  <si>
    <t xml:space="preserve"> 89501 </t>
  </si>
  <si>
    <t xml:space="preserve"> 89505 </t>
  </si>
  <si>
    <t xml:space="preserve"> 89513 </t>
  </si>
  <si>
    <t xml:space="preserve"> 89400 </t>
  </si>
  <si>
    <t xml:space="preserve"> 89624 </t>
  </si>
  <si>
    <t xml:space="preserve"> 89627 </t>
  </si>
  <si>
    <t xml:space="preserve"> 89630 </t>
  </si>
  <si>
    <t xml:space="preserve"> 89395 </t>
  </si>
  <si>
    <t xml:space="preserve"> 89623 </t>
  </si>
  <si>
    <t xml:space="preserve"> 89625 </t>
  </si>
  <si>
    <t xml:space="preserve"> 89629 </t>
  </si>
  <si>
    <t xml:space="preserve"> 94497 </t>
  </si>
  <si>
    <t xml:space="preserve"> 89985 </t>
  </si>
  <si>
    <t xml:space="preserve"> 89711 </t>
  </si>
  <si>
    <t xml:space="preserve"> 89712 </t>
  </si>
  <si>
    <t xml:space="preserve"> 89713 </t>
  </si>
  <si>
    <t xml:space="preserve"> 89714 </t>
  </si>
  <si>
    <t xml:space="preserve"> 90701 </t>
  </si>
  <si>
    <t xml:space="preserve"> 90702 </t>
  </si>
  <si>
    <t xml:space="preserve"> 90703 </t>
  </si>
  <si>
    <t xml:space="preserve"> 90704 </t>
  </si>
  <si>
    <t xml:space="preserve"> 89726 </t>
  </si>
  <si>
    <t xml:space="preserve"> 89732 </t>
  </si>
  <si>
    <t xml:space="preserve"> 89739 </t>
  </si>
  <si>
    <t xml:space="preserve"> 89724 </t>
  </si>
  <si>
    <t xml:space="preserve"> 89801 </t>
  </si>
  <si>
    <t xml:space="preserve"> 89737 </t>
  </si>
  <si>
    <t xml:space="preserve"> 89744 </t>
  </si>
  <si>
    <t xml:space="preserve"> 89783 </t>
  </si>
  <si>
    <t xml:space="preserve"> 89785 </t>
  </si>
  <si>
    <t xml:space="preserve"> 89795 </t>
  </si>
  <si>
    <t xml:space="preserve"> 89797 </t>
  </si>
  <si>
    <t xml:space="preserve"> 89707 </t>
  </si>
  <si>
    <t xml:space="preserve"> 89708 </t>
  </si>
  <si>
    <t xml:space="preserve"> 97907 </t>
  </si>
  <si>
    <t xml:space="preserve"> 89710 </t>
  </si>
  <si>
    <t xml:space="preserve"> C4822 </t>
  </si>
  <si>
    <t xml:space="preserve"> C0609 </t>
  </si>
  <si>
    <t xml:space="preserve"> 98109 </t>
  </si>
  <si>
    <t xml:space="preserve"> 98100 </t>
  </si>
  <si>
    <t xml:space="preserve"> 98071 </t>
  </si>
  <si>
    <t xml:space="preserve"> C4026 </t>
  </si>
  <si>
    <t xml:space="preserve"> C1151 </t>
  </si>
  <si>
    <t xml:space="preserve"> 95470 </t>
  </si>
  <si>
    <t xml:space="preserve"> 99635 </t>
  </si>
  <si>
    <t xml:space="preserve"> 86931 </t>
  </si>
  <si>
    <t xml:space="preserve"> 100858 </t>
  </si>
  <si>
    <t xml:space="preserve"> 86904 </t>
  </si>
  <si>
    <t xml:space="preserve"> 86901 </t>
  </si>
  <si>
    <t xml:space="preserve"> 86906 </t>
  </si>
  <si>
    <t xml:space="preserve"> 95544 </t>
  </si>
  <si>
    <t xml:space="preserve"> 100868 </t>
  </si>
  <si>
    <t xml:space="preserve"> 100864 </t>
  </si>
  <si>
    <t xml:space="preserve"> 95547 </t>
  </si>
  <si>
    <t xml:space="preserve"> 86919 </t>
  </si>
  <si>
    <t xml:space="preserve"> 86936 </t>
  </si>
  <si>
    <t xml:space="preserve"> 86909 </t>
  </si>
  <si>
    <t xml:space="preserve"> 86939 </t>
  </si>
  <si>
    <t xml:space="preserve"> C2507 </t>
  </si>
  <si>
    <t xml:space="preserve"> 100860 </t>
  </si>
  <si>
    <t xml:space="preserve"> 86916 </t>
  </si>
  <si>
    <t xml:space="preserve"> 100875 </t>
  </si>
  <si>
    <t xml:space="preserve"> 92688 </t>
  </si>
  <si>
    <t xml:space="preserve"> 92693 </t>
  </si>
  <si>
    <t>SBC</t>
  </si>
  <si>
    <t xml:space="preserve"> 9092 </t>
  </si>
  <si>
    <t xml:space="preserve"> 97599 </t>
  </si>
  <si>
    <t xml:space="preserve"> 101876 </t>
  </si>
  <si>
    <t xml:space="preserve"> 101875 </t>
  </si>
  <si>
    <t xml:space="preserve"> 101883 </t>
  </si>
  <si>
    <t xml:space="preserve"> 100560 </t>
  </si>
  <si>
    <t xml:space="preserve"> 101938 </t>
  </si>
  <si>
    <t xml:space="preserve"> 93654 </t>
  </si>
  <si>
    <t xml:space="preserve"> 93655 </t>
  </si>
  <si>
    <t xml:space="preserve"> 93671 </t>
  </si>
  <si>
    <t xml:space="preserve"> 93656 </t>
  </si>
  <si>
    <t xml:space="preserve"> 93673 </t>
  </si>
  <si>
    <t xml:space="preserve"> 101895 </t>
  </si>
  <si>
    <t xml:space="preserve"> 91834 </t>
  </si>
  <si>
    <t xml:space="preserve"> 91836 </t>
  </si>
  <si>
    <t xml:space="preserve"> 91865 </t>
  </si>
  <si>
    <t xml:space="preserve"> 93008 </t>
  </si>
  <si>
    <t xml:space="preserve"> 93010 </t>
  </si>
  <si>
    <t xml:space="preserve"> C1163 </t>
  </si>
  <si>
    <t xml:space="preserve"> C1165 </t>
  </si>
  <si>
    <t xml:space="preserve"> C0636 </t>
  </si>
  <si>
    <t xml:space="preserve"> 100556 </t>
  </si>
  <si>
    <t xml:space="preserve"> 91941 </t>
  </si>
  <si>
    <t xml:space="preserve"> 91944 </t>
  </si>
  <si>
    <t xml:space="preserve"> 92866 </t>
  </si>
  <si>
    <t xml:space="preserve"> 92865 </t>
  </si>
  <si>
    <t xml:space="preserve"> 91937 </t>
  </si>
  <si>
    <t xml:space="preserve"> 95805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</si>
  <si>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</si>
  <si>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</si>
  <si>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</si>
  <si>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</si>
  <si>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</si>
  <si>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</si>
  <si>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C0544 </t>
  </si>
  <si>
    <t xml:space="preserve"> 91996 </t>
  </si>
  <si>
    <t xml:space="preserve"> 92008 </t>
  </si>
  <si>
    <t xml:space="preserve"> 91953 </t>
  </si>
  <si>
    <t xml:space="preserve"> 91959 </t>
  </si>
  <si>
    <t xml:space="preserve"> 91967 </t>
  </si>
  <si>
    <t xml:space="preserve"> 91955 </t>
  </si>
  <si>
    <t xml:space="preserve"> 91961 </t>
  </si>
  <si>
    <t xml:space="preserve"> 92023 </t>
  </si>
  <si>
    <t xml:space="preserve"> 101653 </t>
  </si>
  <si>
    <t xml:space="preserve"> 12657 </t>
  </si>
  <si>
    <t xml:space="preserve"> C1875 </t>
  </si>
  <si>
    <t xml:space="preserve"> C4107 </t>
  </si>
  <si>
    <t xml:space="preserve"> C2045 </t>
  </si>
  <si>
    <t xml:space="preserve"> C4958 </t>
  </si>
  <si>
    <t xml:space="preserve"> 98307 </t>
  </si>
  <si>
    <t xml:space="preserve"> 96989 </t>
  </si>
  <si>
    <t xml:space="preserve"> C3478 </t>
  </si>
  <si>
    <t xml:space="preserve"> 98463 </t>
  </si>
  <si>
    <t xml:space="preserve"> 96985 </t>
  </si>
  <si>
    <t xml:space="preserve"> 96973 </t>
  </si>
  <si>
    <t xml:space="preserve"> 98111 </t>
  </si>
  <si>
    <t xml:space="preserve"> C2457 </t>
  </si>
  <si>
    <t xml:space="preserve"> C4068 </t>
  </si>
  <si>
    <t xml:space="preserve"> C1869 </t>
  </si>
  <si>
    <t xml:space="preserve"> C1960 </t>
  </si>
  <si>
    <t xml:space="preserve"> C2910 </t>
  </si>
  <si>
    <t xml:space="preserve"> C0361 </t>
  </si>
  <si>
    <t xml:space="preserve"> C0864 </t>
  </si>
  <si>
    <t xml:space="preserve"> 99803 </t>
  </si>
  <si>
    <t xml:space="preserve"> 92526 </t>
  </si>
  <si>
    <t xml:space="preserve"> C1631 </t>
  </si>
  <si>
    <t xml:space="preserve"> 97088 </t>
  </si>
  <si>
    <t xml:space="preserve"> 101747 </t>
  </si>
  <si>
    <t xml:space="preserve"> 87535 </t>
  </si>
  <si>
    <t xml:space="preserve"> 91864 </t>
  </si>
  <si>
    <t xml:space="preserve"> 97601 </t>
  </si>
  <si>
    <t xml:space="preserve"> 96974 </t>
  </si>
  <si>
    <t xml:space="preserve"> C1347 </t>
  </si>
  <si>
    <t xml:space="preserve"> C1349 </t>
  </si>
  <si>
    <t xml:space="preserve"> C1351 </t>
  </si>
  <si>
    <t>BASE DE PREÇOS:</t>
  </si>
  <si>
    <t>028 - CEARÁ</t>
  </si>
  <si>
    <t>SICRO 3</t>
  </si>
  <si>
    <t>BDI = 25%</t>
  </si>
  <si>
    <t>ENCARGOS SOCIAIS</t>
  </si>
  <si>
    <t>NÃO DESONERADO</t>
  </si>
  <si>
    <t>DESCRIÇÃO DOS SERVIÇOS</t>
  </si>
  <si>
    <t>PREFEITURA MUNICIPAL DE PINHEIRO / MA</t>
  </si>
  <si>
    <t>ID</t>
  </si>
  <si>
    <t>LOCALIZAÇÃO: BAIRRO BUBALINA, MUNICÍPIO DE PINHEIRO / MA</t>
  </si>
  <si>
    <t>TC Nº</t>
  </si>
  <si>
    <t>PLANILHA ORÇAMENTÁRIA DA NOVA LICITAÇÃO</t>
  </si>
  <si>
    <t>OBRA: CONCLUSÃO DE CONSTRUÇÃO DE ESCOLA DE 12 SALAS DE AULA PADRÃO FNDE</t>
  </si>
  <si>
    <t>QUADRA POLIESPORTIVA</t>
  </si>
  <si>
    <t xml:space="preserve"> 103689 </t>
  </si>
  <si>
    <t xml:space="preserve"> 11472 </t>
  </si>
  <si>
    <t xml:space="preserve"> 100899 </t>
  </si>
  <si>
    <t xml:space="preserve"> 100897 </t>
  </si>
  <si>
    <t xml:space="preserve"> 92760 </t>
  </si>
  <si>
    <t xml:space="preserve"> 92761 </t>
  </si>
  <si>
    <t xml:space="preserve"> 92762 </t>
  </si>
  <si>
    <t xml:space="preserve"> 92763 </t>
  </si>
  <si>
    <t xml:space="preserve"> 92764 </t>
  </si>
  <si>
    <t xml:space="preserve"> 92759 </t>
  </si>
  <si>
    <t xml:space="preserve"> 102482 </t>
  </si>
  <si>
    <t xml:space="preserve"> 101963 </t>
  </si>
  <si>
    <t xml:space="preserve"> 105022 </t>
  </si>
  <si>
    <t xml:space="preserve"> 103365 </t>
  </si>
  <si>
    <t xml:space="preserve"> 103329 </t>
  </si>
  <si>
    <t xml:space="preserve"> 93202 </t>
  </si>
  <si>
    <t xml:space="preserve"> 90824 </t>
  </si>
  <si>
    <t xml:space="preserve"> 6641 </t>
  </si>
  <si>
    <t xml:space="preserve"> 11946 </t>
  </si>
  <si>
    <t xml:space="preserve"> 4518 </t>
  </si>
  <si>
    <t xml:space="preserve"> 3958 </t>
  </si>
  <si>
    <t xml:space="preserve"> 9718 </t>
  </si>
  <si>
    <t xml:space="preserve"> 12510 </t>
  </si>
  <si>
    <t xml:space="preserve"> 12729 </t>
  </si>
  <si>
    <t xml:space="preserve"> 11180 </t>
  </si>
  <si>
    <t xml:space="preserve"> 104162 </t>
  </si>
  <si>
    <t xml:space="preserve"> 94994 </t>
  </si>
  <si>
    <t xml:space="preserve"> 94963 </t>
  </si>
  <si>
    <t xml:space="preserve"> 3860 </t>
  </si>
  <si>
    <t xml:space="preserve"> 7107376 </t>
  </si>
  <si>
    <t>SICRO3</t>
  </si>
  <si>
    <t xml:space="preserve"> 00039634 </t>
  </si>
  <si>
    <t xml:space="preserve"> C1250 </t>
  </si>
  <si>
    <t xml:space="preserve"> 10881 </t>
  </si>
  <si>
    <t xml:space="preserve"> 056810 </t>
  </si>
  <si>
    <t xml:space="preserve"> 11853 </t>
  </si>
  <si>
    <t xml:space="preserve"> 00010909 </t>
  </si>
  <si>
    <t xml:space="preserve"> 3724 </t>
  </si>
  <si>
    <t xml:space="preserve"> 101565 </t>
  </si>
  <si>
    <t xml:space="preserve"> 92000 </t>
  </si>
  <si>
    <t xml:space="preserve"> 92001 </t>
  </si>
  <si>
    <t xml:space="preserve"> 060495 </t>
  </si>
  <si>
    <t xml:space="preserve"> C1638 </t>
  </si>
  <si>
    <t xml:space="preserve"> 11273 </t>
  </si>
  <si>
    <t xml:space="preserve"> 12182 </t>
  </si>
  <si>
    <t xml:space="preserve"> 5 </t>
  </si>
  <si>
    <t xml:space="preserve"> 100326 </t>
  </si>
  <si>
    <t xml:space="preserve"> C5215 </t>
  </si>
  <si>
    <t xml:space="preserve"> 102494 </t>
  </si>
  <si>
    <t xml:space="preserve"> 102362 </t>
  </si>
  <si>
    <t xml:space="preserve"> 05 / 2025 MA</t>
  </si>
  <si>
    <t xml:space="preserve"> 04 / 2025 SERGIPE</t>
  </si>
  <si>
    <t xml:space="preserve"> 04 / 2025 MA</t>
  </si>
  <si>
    <t>HORISTA = 112,73%</t>
  </si>
  <si>
    <t>MENSALISTA 70,19%</t>
  </si>
  <si>
    <r>
      <rPr>
        <b/>
        <sz val="12"/>
        <rFont val="Arial"/>
        <family val="2"/>
      </rPr>
      <t>3.1</t>
    </r>
  </si>
  <si>
    <r>
      <rPr>
        <b/>
        <sz val="12"/>
        <rFont val="Arial"/>
        <family val="2"/>
      </rPr>
      <t>CONCRETO ARMADO PARA FUNDAÇÕES</t>
    </r>
  </si>
  <si>
    <r>
      <rPr>
        <b/>
        <sz val="12"/>
        <rFont val="Arial"/>
        <family val="2"/>
      </rPr>
      <t>3.2</t>
    </r>
  </si>
  <si>
    <r>
      <rPr>
        <b/>
        <sz val="12"/>
        <rFont val="Arial"/>
        <family val="2"/>
      </rPr>
      <t>CONCRETO ARMADO PARA FUNDAÇÕES - VIGAS BALDRAMES</t>
    </r>
  </si>
  <si>
    <r>
      <rPr>
        <b/>
        <sz val="12"/>
        <rFont val="Arial"/>
        <family val="2"/>
      </rPr>
      <t>5.1</t>
    </r>
  </si>
  <si>
    <r>
      <rPr>
        <b/>
        <sz val="12"/>
        <rFont val="Arial"/>
        <family val="2"/>
      </rPr>
      <t>ELEMENTOS VAZADOS</t>
    </r>
  </si>
  <si>
    <r>
      <rPr>
        <b/>
        <sz val="12"/>
        <rFont val="Arial"/>
        <family val="2"/>
      </rPr>
      <t>5.2</t>
    </r>
  </si>
  <si>
    <r>
      <rPr>
        <b/>
        <sz val="12"/>
        <rFont val="Arial"/>
        <family val="2"/>
      </rPr>
      <t>ALVENARIA DE VEDAÇÃO</t>
    </r>
  </si>
  <si>
    <r>
      <rPr>
        <b/>
        <sz val="12"/>
        <rFont val="Arial"/>
        <family val="2"/>
      </rPr>
      <t>CONCRETO ARMADO - LAJES E PILARES</t>
    </r>
  </si>
  <si>
    <r>
      <rPr>
        <b/>
        <sz val="12"/>
        <rFont val="Arial"/>
        <family val="2"/>
      </rPr>
      <t>4.2</t>
    </r>
  </si>
  <si>
    <r>
      <rPr>
        <b/>
        <sz val="12"/>
        <rFont val="Arial"/>
        <family val="2"/>
      </rPr>
      <t>4.1</t>
    </r>
  </si>
  <si>
    <r>
      <rPr>
        <b/>
        <sz val="12"/>
        <rFont val="Arial"/>
        <family val="2"/>
      </rPr>
      <t>CONCRETO ARMADO  - VIGAS</t>
    </r>
  </si>
  <si>
    <r>
      <rPr>
        <b/>
        <sz val="12"/>
        <rFont val="Arial"/>
        <family val="2"/>
      </rPr>
      <t>3.3</t>
    </r>
  </si>
  <si>
    <r>
      <rPr>
        <b/>
        <sz val="12"/>
        <rFont val="Arial"/>
        <family val="2"/>
      </rPr>
      <t>CONCRETO ARMADO PARA FUNDAÇÕES - BASE CAIXA D´ÁGUA</t>
    </r>
  </si>
  <si>
    <r>
      <rPr>
        <b/>
        <sz val="12"/>
        <rFont val="Arial"/>
        <family val="2"/>
      </rPr>
      <t>6.1</t>
    </r>
  </si>
  <si>
    <r>
      <rPr>
        <b/>
        <sz val="12"/>
        <rFont val="Arial"/>
        <family val="2"/>
      </rPr>
      <t>PORTAS DE MADEIRA</t>
    </r>
  </si>
  <si>
    <t>6.2</t>
  </si>
  <si>
    <r>
      <rPr>
        <b/>
        <sz val="12"/>
        <rFont val="Arial"/>
        <family val="2"/>
      </rPr>
      <t>FERRAGENS E ACESSÓRIOS</t>
    </r>
  </si>
  <si>
    <r>
      <rPr>
        <b/>
        <sz val="12"/>
        <rFont val="Arial"/>
        <family val="2"/>
      </rPr>
      <t>6.3</t>
    </r>
  </si>
  <si>
    <r>
      <rPr>
        <b/>
        <sz val="12"/>
        <rFont val="Arial"/>
        <family val="2"/>
      </rPr>
      <t>PORTAS DE ALUMÍNIO</t>
    </r>
  </si>
  <si>
    <r>
      <rPr>
        <b/>
        <sz val="12"/>
        <rFont val="Arial"/>
        <family val="2"/>
      </rPr>
      <t>6.4</t>
    </r>
  </si>
  <si>
    <r>
      <rPr>
        <b/>
        <sz val="12"/>
        <rFont val="Arial"/>
        <family val="2"/>
      </rPr>
      <t>JANELAS DE ALUMÍNIO</t>
    </r>
  </si>
  <si>
    <r>
      <rPr>
        <b/>
        <sz val="12"/>
        <rFont val="Arial"/>
        <family val="2"/>
      </rPr>
      <t>6.5</t>
    </r>
  </si>
  <si>
    <r>
      <rPr>
        <b/>
        <sz val="12"/>
        <rFont val="Arial"/>
        <family val="2"/>
      </rPr>
      <t>PORTÕES METÁLICOS</t>
    </r>
  </si>
  <si>
    <r>
      <rPr>
        <b/>
        <sz val="12"/>
        <rFont val="Arial"/>
        <family val="2"/>
      </rPr>
      <t>6.6</t>
    </r>
  </si>
  <si>
    <r>
      <rPr>
        <b/>
        <sz val="12"/>
        <rFont val="Arial"/>
        <family val="2"/>
      </rPr>
      <t>GRADIL METÁLICO</t>
    </r>
  </si>
  <si>
    <r>
      <rPr>
        <b/>
        <sz val="12"/>
        <rFont val="Arial"/>
        <family val="2"/>
      </rPr>
      <t>6.7</t>
    </r>
  </si>
  <si>
    <r>
      <rPr>
        <b/>
        <sz val="12"/>
        <rFont val="Arial"/>
        <family val="2"/>
      </rPr>
      <t>VIDROS</t>
    </r>
  </si>
  <si>
    <r>
      <rPr>
        <b/>
        <sz val="12"/>
        <rFont val="Arial"/>
        <family val="2"/>
      </rPr>
      <t>10.1</t>
    </r>
  </si>
  <si>
    <r>
      <rPr>
        <b/>
        <sz val="12"/>
        <rFont val="Arial"/>
        <family val="2"/>
      </rPr>
      <t>PAVIMENTAÇÃO INTERNA</t>
    </r>
  </si>
  <si>
    <r>
      <rPr>
        <b/>
        <sz val="12"/>
        <rFont val="Arial"/>
        <family val="2"/>
      </rPr>
      <t>10.2</t>
    </r>
  </si>
  <si>
    <r>
      <rPr>
        <b/>
        <sz val="12"/>
        <rFont val="Arial"/>
        <family val="2"/>
      </rPr>
      <t>PAVIMENTAÇÃO EXTERNA</t>
    </r>
  </si>
  <si>
    <r>
      <rPr>
        <b/>
        <sz val="12"/>
        <rFont val="Arial"/>
        <family val="2"/>
      </rPr>
      <t>17.4</t>
    </r>
  </si>
  <si>
    <r>
      <rPr>
        <b/>
        <sz val="12"/>
        <rFont val="Arial"/>
        <family val="2"/>
      </rPr>
      <t>ILUMINAÇÃO E TOMADAS</t>
    </r>
  </si>
  <si>
    <r>
      <rPr>
        <b/>
        <sz val="12"/>
        <rFont val="Arial"/>
        <family val="2"/>
      </rPr>
      <t>17.3</t>
    </r>
  </si>
  <si>
    <r>
      <rPr>
        <b/>
        <sz val="12"/>
        <rFont val="Arial"/>
        <family val="2"/>
      </rPr>
      <t>CABOS E FIOS (CONDUTORES)</t>
    </r>
  </si>
  <si>
    <r>
      <rPr>
        <b/>
        <sz val="12"/>
        <rFont val="Arial"/>
        <family val="2"/>
      </rPr>
      <t>17.2</t>
    </r>
  </si>
  <si>
    <r>
      <rPr>
        <b/>
        <sz val="12"/>
        <rFont val="Arial"/>
        <family val="2"/>
      </rPr>
      <t>ELETRODUTOS E ACESSÓRIOS</t>
    </r>
  </si>
  <si>
    <r>
      <rPr>
        <b/>
        <sz val="12"/>
        <rFont val="Arial"/>
        <family val="2"/>
      </rPr>
      <t>17.1</t>
    </r>
  </si>
  <si>
    <r>
      <rPr>
        <b/>
        <sz val="12"/>
        <rFont val="Arial"/>
        <family val="2"/>
      </rPr>
      <t>QUADRO DE DISTRIBUIÇÃO</t>
    </r>
  </si>
  <si>
    <r>
      <rPr>
        <b/>
        <sz val="12"/>
        <rFont val="Arial"/>
        <family val="2"/>
      </rPr>
      <t>19.1</t>
    </r>
  </si>
  <si>
    <r>
      <rPr>
        <b/>
        <sz val="12"/>
        <rFont val="Arial"/>
        <family val="2"/>
      </rPr>
      <t>GERAL</t>
    </r>
  </si>
  <si>
    <r>
      <rPr>
        <b/>
        <sz val="12"/>
        <rFont val="Arial"/>
        <family val="2"/>
      </rPr>
      <t>19.2</t>
    </r>
  </si>
  <si>
    <r>
      <rPr>
        <b/>
        <sz val="12"/>
        <rFont val="Arial"/>
        <family val="2"/>
      </rPr>
      <t>ESQUADRIA, PORTÃO E GRADIL METÁLICO</t>
    </r>
  </si>
  <si>
    <r>
      <rPr>
        <b/>
        <sz val="12"/>
        <rFont val="Arial"/>
        <family val="2"/>
      </rPr>
      <t>CABOS E CONDUTORES</t>
    </r>
  </si>
  <si>
    <r>
      <rPr>
        <b/>
        <sz val="12"/>
        <rFont val="Arial"/>
        <family val="2"/>
      </rPr>
      <t>PAREDES</t>
    </r>
  </si>
  <si>
    <r>
      <rPr>
        <b/>
        <sz val="12"/>
        <rFont val="Arial"/>
        <family val="2"/>
      </rPr>
      <t>ARQUIBANCADA</t>
    </r>
  </si>
  <si>
    <r>
      <rPr>
        <b/>
        <sz val="12"/>
        <rFont val="Arial"/>
        <family val="2"/>
      </rPr>
      <t>CONCRETO ARMADO - PILARES</t>
    </r>
  </si>
  <si>
    <r>
      <rPr>
        <b/>
        <sz val="12"/>
        <rFont val="Arial"/>
        <family val="2"/>
      </rPr>
      <t>CONCRETO ARMADO - LAJE DE PISO</t>
    </r>
  </si>
  <si>
    <t>SUBTOTAL</t>
  </si>
  <si>
    <t>TOTAL GERAL</t>
  </si>
  <si>
    <t>06 / 2025 - MA</t>
  </si>
  <si>
    <t>8156/2012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</si>
</sst>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3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Calibri 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b/>
      <sz val="15"/>
      <color rgb="FFFF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8"/>
      <color rgb="FFC00000"/>
      <name val="Arial"/>
      <family val="2"/>
    </font>
    <font>
      <b/>
      <sz val="16"/>
      <name val="Arial"/>
      <family val="2"/>
    </font>
    <font>
      <b/>
      <sz val="15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" xfId="0" applyBorder="1"/>
    <xf numFmtId="0" fontId="1" fillId="0" borderId="17" xfId="0" applyFont="1" applyBorder="1" applyAlignment="1">
      <alignment horizontal="center"/>
    </xf>
    <xf numFmtId="0" fontId="0" fillId="0" borderId="18" xfId="0" applyBorder="1"/>
    <xf numFmtId="0" fontId="2" fillId="4" borderId="0" xfId="0" applyFont="1" applyFill="1"/>
    <xf numFmtId="0" fontId="6" fillId="4" borderId="0" xfId="0" applyFont="1" applyFill="1"/>
    <xf numFmtId="0" fontId="8" fillId="0" borderId="0" xfId="0" applyFont="1"/>
    <xf numFmtId="0" fontId="6" fillId="4" borderId="1" xfId="0" applyFont="1" applyFill="1" applyBorder="1"/>
    <xf numFmtId="0" fontId="8" fillId="0" borderId="1" xfId="0" applyFont="1" applyBorder="1"/>
    <xf numFmtId="0" fontId="6" fillId="0" borderId="1" xfId="0" applyFont="1" applyBorder="1"/>
    <xf numFmtId="4" fontId="17" fillId="4" borderId="4" xfId="0" applyNumberFormat="1" applyFont="1" applyFill="1" applyBorder="1" applyAlignment="1">
      <alignment horizontal="center" vertical="center"/>
    </xf>
    <xf numFmtId="10" fontId="17" fillId="4" borderId="8" xfId="0" applyNumberFormat="1" applyFont="1" applyFill="1" applyBorder="1" applyAlignment="1">
      <alignment horizontal="center" vertical="center"/>
    </xf>
    <xf numFmtId="10" fontId="0" fillId="0" borderId="16" xfId="0" applyNumberFormat="1" applyBorder="1"/>
    <xf numFmtId="10" fontId="0" fillId="0" borderId="19" xfId="0" applyNumberFormat="1" applyBorder="1"/>
    <xf numFmtId="10" fontId="0" fillId="0" borderId="0" xfId="0" applyNumberFormat="1"/>
    <xf numFmtId="0" fontId="2" fillId="4" borderId="1" xfId="0" applyFont="1" applyFill="1" applyBorder="1"/>
    <xf numFmtId="0" fontId="24" fillId="4" borderId="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4" fontId="15" fillId="0" borderId="1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vertical="center" wrapText="1"/>
      <protection locked="0"/>
    </xf>
    <xf numFmtId="0" fontId="8" fillId="0" borderId="4" xfId="0" applyFont="1" applyBorder="1" applyAlignment="1">
      <alignment horizont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4" fontId="7" fillId="0" borderId="4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22" fillId="5" borderId="1" xfId="0" applyFont="1" applyFill="1" applyBorder="1"/>
    <xf numFmtId="0" fontId="22" fillId="5" borderId="0" xfId="0" applyFont="1" applyFill="1"/>
    <xf numFmtId="0" fontId="5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/>
    <xf numFmtId="0" fontId="7" fillId="5" borderId="4" xfId="0" applyFont="1" applyFill="1" applyBorder="1" applyAlignment="1">
      <alignment vertical="center" wrapText="1"/>
    </xf>
    <xf numFmtId="0" fontId="7" fillId="5" borderId="4" xfId="0" applyFont="1" applyFill="1" applyBorder="1" applyAlignment="1" applyProtection="1">
      <alignment vertical="center" wrapText="1"/>
      <protection locked="0"/>
    </xf>
    <xf numFmtId="10" fontId="8" fillId="5" borderId="20" xfId="0" applyNumberFormat="1" applyFont="1" applyFill="1" applyBorder="1"/>
    <xf numFmtId="0" fontId="8" fillId="5" borderId="1" xfId="0" applyFont="1" applyFill="1" applyBorder="1"/>
    <xf numFmtId="0" fontId="8" fillId="5" borderId="0" xfId="0" applyFont="1" applyFill="1"/>
    <xf numFmtId="0" fontId="26" fillId="2" borderId="3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26" fillId="2" borderId="4" xfId="0" applyFont="1" applyFill="1" applyBorder="1" applyAlignment="1">
      <alignment vertical="center" wrapText="1"/>
    </xf>
    <xf numFmtId="0" fontId="26" fillId="3" borderId="4" xfId="0" applyFont="1" applyFill="1" applyBorder="1" applyAlignment="1" applyProtection="1">
      <alignment vertical="center" wrapText="1"/>
      <protection locked="0"/>
    </xf>
    <xf numFmtId="164" fontId="3" fillId="0" borderId="20" xfId="0" applyNumberFormat="1" applyFont="1" applyBorder="1"/>
    <xf numFmtId="0" fontId="2" fillId="0" borderId="4" xfId="0" applyFont="1" applyBorder="1"/>
    <xf numFmtId="164" fontId="2" fillId="0" borderId="20" xfId="0" applyNumberFormat="1" applyFont="1" applyBorder="1"/>
    <xf numFmtId="0" fontId="2" fillId="0" borderId="1" xfId="0" applyFont="1" applyBorder="1"/>
    <xf numFmtId="0" fontId="2" fillId="0" borderId="0" xfId="0" applyFont="1"/>
    <xf numFmtId="0" fontId="28" fillId="0" borderId="1" xfId="0" applyFont="1" applyBorder="1"/>
    <xf numFmtId="0" fontId="29" fillId="0" borderId="1" xfId="0" applyFont="1" applyBorder="1" applyAlignment="1">
      <alignment vertical="center"/>
    </xf>
    <xf numFmtId="0" fontId="22" fillId="0" borderId="1" xfId="0" applyFont="1" applyBorder="1"/>
    <xf numFmtId="43" fontId="31" fillId="0" borderId="1" xfId="1" applyFont="1" applyBorder="1" applyAlignment="1"/>
    <xf numFmtId="49" fontId="31" fillId="0" borderId="1" xfId="1" applyNumberFormat="1" applyFont="1" applyBorder="1" applyAlignment="1"/>
    <xf numFmtId="0" fontId="31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/>
    </xf>
    <xf numFmtId="0" fontId="31" fillId="0" borderId="4" xfId="0" applyFont="1" applyBorder="1" applyAlignment="1">
      <alignment vertical="center" wrapText="1"/>
    </xf>
    <xf numFmtId="0" fontId="31" fillId="0" borderId="4" xfId="0" applyFont="1" applyBorder="1" applyAlignment="1" applyProtection="1">
      <alignment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4" fontId="31" fillId="0" borderId="4" xfId="0" applyNumberFormat="1" applyFont="1" applyBorder="1" applyAlignment="1">
      <alignment horizontal="center" vertical="center" wrapText="1"/>
    </xf>
    <xf numFmtId="10" fontId="31" fillId="0" borderId="20" xfId="0" applyNumberFormat="1" applyFont="1" applyBorder="1" applyAlignment="1">
      <alignment horizontal="center" vertical="center" wrapText="1"/>
    </xf>
    <xf numFmtId="0" fontId="32" fillId="0" borderId="1" xfId="0" applyFont="1" applyBorder="1"/>
    <xf numFmtId="0" fontId="32" fillId="0" borderId="0" xfId="0" applyFont="1"/>
    <xf numFmtId="0" fontId="17" fillId="4" borderId="3" xfId="0" applyFont="1" applyFill="1" applyBorder="1" applyAlignment="1">
      <alignment horizontal="center" vertical="center" wrapText="1"/>
    </xf>
    <xf numFmtId="0" fontId="33" fillId="4" borderId="4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 vertical="center"/>
    </xf>
    <xf numFmtId="0" fontId="33" fillId="0" borderId="1" xfId="0" applyFont="1" applyBorder="1"/>
    <xf numFmtId="0" fontId="33" fillId="0" borderId="0" xfId="0" applyFont="1"/>
    <xf numFmtId="43" fontId="30" fillId="0" borderId="1" xfId="1" applyFont="1" applyBorder="1" applyAlignment="1">
      <alignment horizontal="center"/>
    </xf>
    <xf numFmtId="43" fontId="31" fillId="0" borderId="1" xfId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4" fillId="4" borderId="28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vertical="center" wrapText="1"/>
    </xf>
    <xf numFmtId="0" fontId="24" fillId="4" borderId="24" xfId="0" applyFont="1" applyFill="1" applyBorder="1" applyAlignment="1">
      <alignment horizontal="center" vertical="center" wrapText="1"/>
    </xf>
    <xf numFmtId="0" fontId="24" fillId="4" borderId="31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4" fillId="4" borderId="23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24" fillId="4" borderId="25" xfId="0" applyFont="1" applyFill="1" applyBorder="1" applyAlignment="1">
      <alignment horizontal="center" vertical="center"/>
    </xf>
    <xf numFmtId="0" fontId="24" fillId="4" borderId="14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/>
    </xf>
    <xf numFmtId="4" fontId="20" fillId="4" borderId="4" xfId="0" applyNumberFormat="1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4" fontId="21" fillId="5" borderId="4" xfId="0" applyNumberFormat="1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horizontal="center" vertical="center"/>
    </xf>
    <xf numFmtId="10" fontId="21" fillId="5" borderId="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195941</xdr:colOff>
      <xdr:row>0</xdr:row>
      <xdr:rowOff>119743</xdr:rowOff>
    </xdr:from>
    <xdr:to>
      <xdr:col>9</xdr:col>
      <xdr:colOff>719544</xdr:colOff>
      <xdr:row>5</xdr:row>
      <xdr:rowOff>261257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F5B6150-D68D-4FE0-99F5-154B50B1FF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3933712" y="119743"/>
          <a:ext cx="3713118" cy="171994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217714</xdr:colOff>
      <xdr:row>0</xdr:row>
      <xdr:rowOff>141516</xdr:rowOff>
    </xdr:from>
    <xdr:to>
      <xdr:col>2</xdr:col>
      <xdr:colOff>794658</xdr:colOff>
      <xdr:row>5</xdr:row>
      <xdr:rowOff>125471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91AB52CF-B7DF-4D0F-8518-B21F37FFA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217714" y="141516"/>
          <a:ext cx="2732315" cy="1562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515"/>
  <sheetViews>
    <sheetView tabSelected="1" view="pageBreakPreview" zoomScale="70" zoomScaleNormal="70" zoomScaleSheetLayoutView="70" workbookViewId="0">
      <selection activeCell="D536" sqref="D536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16" customWidth="1"/>
  </cols>
  <sheetData>
    <row r="1" spans="1:11" s="7" customFormat="1" ht="25.15" customHeight="1">
      <c r="A1" s="84"/>
      <c r="B1" s="85"/>
      <c r="C1" s="85"/>
      <c r="D1" s="90" t="s">
        <v>975</v>
      </c>
      <c r="E1" s="91"/>
      <c r="F1" s="91"/>
      <c r="G1" s="94" t="s">
        <v>976</v>
      </c>
      <c r="H1" s="96"/>
      <c r="I1" s="97"/>
      <c r="J1" s="98"/>
      <c r="K1" s="9"/>
    </row>
    <row r="2" spans="1:11" s="7" customFormat="1" ht="25.15" customHeight="1">
      <c r="A2" s="86"/>
      <c r="B2" s="87"/>
      <c r="C2" s="87"/>
      <c r="D2" s="92"/>
      <c r="E2" s="93"/>
      <c r="F2" s="93"/>
      <c r="G2" s="95"/>
      <c r="H2" s="99"/>
      <c r="I2" s="100"/>
      <c r="J2" s="101"/>
      <c r="K2" s="9"/>
    </row>
    <row r="3" spans="1:11" s="6" customFormat="1" ht="19.899999999999999" customHeight="1">
      <c r="A3" s="86"/>
      <c r="B3" s="87"/>
      <c r="C3" s="87"/>
      <c r="D3" s="105" t="s">
        <v>980</v>
      </c>
      <c r="E3" s="106"/>
      <c r="F3" s="107"/>
      <c r="G3" s="111">
        <v>27396</v>
      </c>
      <c r="H3" s="99"/>
      <c r="I3" s="100"/>
      <c r="J3" s="101"/>
      <c r="K3" s="17"/>
    </row>
    <row r="4" spans="1:11" s="6" customFormat="1" ht="19.899999999999999" customHeight="1">
      <c r="A4" s="86"/>
      <c r="B4" s="87"/>
      <c r="C4" s="87"/>
      <c r="D4" s="108"/>
      <c r="E4" s="109"/>
      <c r="F4" s="110"/>
      <c r="G4" s="112"/>
      <c r="H4" s="99"/>
      <c r="I4" s="100"/>
      <c r="J4" s="101"/>
      <c r="K4" s="17"/>
    </row>
    <row r="5" spans="1:11" s="6" customFormat="1" ht="34.9" customHeight="1">
      <c r="A5" s="86"/>
      <c r="B5" s="87"/>
      <c r="C5" s="87"/>
      <c r="D5" s="113" t="s">
        <v>977</v>
      </c>
      <c r="E5" s="114"/>
      <c r="F5" s="115"/>
      <c r="G5" s="18" t="s">
        <v>978</v>
      </c>
      <c r="H5" s="99"/>
      <c r="I5" s="100"/>
      <c r="J5" s="101"/>
      <c r="K5" s="17"/>
    </row>
    <row r="6" spans="1:11" s="6" customFormat="1" ht="34.9" customHeight="1">
      <c r="A6" s="88"/>
      <c r="B6" s="89"/>
      <c r="C6" s="89"/>
      <c r="D6" s="116" t="s">
        <v>979</v>
      </c>
      <c r="E6" s="116"/>
      <c r="F6" s="116"/>
      <c r="G6" s="18" t="s">
        <v>1089</v>
      </c>
      <c r="H6" s="102"/>
      <c r="I6" s="103"/>
      <c r="J6" s="104"/>
      <c r="K6" s="17"/>
    </row>
    <row r="7" spans="1:11" s="46" customFormat="1" ht="30" customHeight="1">
      <c r="A7" s="117" t="s">
        <v>0</v>
      </c>
      <c r="B7" s="118" t="s">
        <v>79</v>
      </c>
      <c r="C7" s="118" t="s">
        <v>80</v>
      </c>
      <c r="D7" s="118" t="s">
        <v>974</v>
      </c>
      <c r="E7" s="120" t="s">
        <v>1</v>
      </c>
      <c r="F7" s="118" t="s">
        <v>81</v>
      </c>
      <c r="G7" s="121" t="s">
        <v>749</v>
      </c>
      <c r="H7" s="121" t="s">
        <v>750</v>
      </c>
      <c r="I7" s="122" t="s">
        <v>751</v>
      </c>
      <c r="J7" s="123" t="s">
        <v>752</v>
      </c>
      <c r="K7" s="45"/>
    </row>
    <row r="8" spans="1:11" s="46" customFormat="1" ht="30" customHeight="1">
      <c r="A8" s="117"/>
      <c r="B8" s="119"/>
      <c r="C8" s="119"/>
      <c r="D8" s="119"/>
      <c r="E8" s="120"/>
      <c r="F8" s="119"/>
      <c r="G8" s="121"/>
      <c r="H8" s="121"/>
      <c r="I8" s="122"/>
      <c r="J8" s="123"/>
      <c r="K8" s="45"/>
    </row>
    <row r="9" spans="1:11" s="53" customFormat="1" ht="30" customHeight="1">
      <c r="A9" s="47" t="s">
        <v>704</v>
      </c>
      <c r="B9" s="48"/>
      <c r="C9" s="48"/>
      <c r="D9" s="49" t="s">
        <v>82</v>
      </c>
      <c r="E9" s="50"/>
      <c r="F9" s="48"/>
      <c r="G9" s="48"/>
      <c r="H9" s="48"/>
      <c r="I9" s="48"/>
      <c r="J9" s="51"/>
      <c r="K9" s="52"/>
    </row>
    <row r="10" spans="1:11" s="28" customFormat="1" ht="25.15" customHeight="1">
      <c r="A10" s="19" t="s">
        <v>83</v>
      </c>
      <c r="B10" s="20" t="s">
        <v>982</v>
      </c>
      <c r="C10" s="20" t="s">
        <v>753</v>
      </c>
      <c r="D10" s="21" t="s">
        <v>84</v>
      </c>
      <c r="E10" s="22" t="s">
        <v>85</v>
      </c>
      <c r="F10" s="23">
        <v>10</v>
      </c>
      <c r="G10" s="24">
        <v>468.31</v>
      </c>
      <c r="H10" s="24">
        <v>585.38</v>
      </c>
      <c r="I10" s="25">
        <f>TRUNC(H10*F10,2)</f>
        <v>5853.8</v>
      </c>
      <c r="J10" s="26">
        <f t="shared" ref="J10:J18" si="0">I10/I$470</f>
        <v>1.6810485754863639E-3</v>
      </c>
      <c r="K10" s="27"/>
    </row>
    <row r="11" spans="1:11" s="8" customFormat="1" ht="25.15" customHeight="1">
      <c r="A11" s="19" t="s">
        <v>679</v>
      </c>
      <c r="B11" s="29" t="s">
        <v>754</v>
      </c>
      <c r="C11" s="29" t="s">
        <v>753</v>
      </c>
      <c r="D11" s="30" t="s">
        <v>86</v>
      </c>
      <c r="E11" s="31" t="s">
        <v>87</v>
      </c>
      <c r="F11" s="23">
        <v>176</v>
      </c>
      <c r="G11" s="32">
        <v>108.75</v>
      </c>
      <c r="H11" s="32">
        <v>135.93</v>
      </c>
      <c r="I11" s="25">
        <f t="shared" ref="I11:I18" si="1">TRUNC(H11*F11,2)</f>
        <v>23923.68</v>
      </c>
      <c r="J11" s="26">
        <f t="shared" si="0"/>
        <v>6.8702156179561331E-3</v>
      </c>
      <c r="K11" s="10"/>
    </row>
    <row r="12" spans="1:11" s="8" customFormat="1" ht="34.9" customHeight="1">
      <c r="A12" s="19" t="s">
        <v>680</v>
      </c>
      <c r="B12" s="29" t="s">
        <v>755</v>
      </c>
      <c r="C12" s="29" t="s">
        <v>756</v>
      </c>
      <c r="D12" s="30" t="s">
        <v>88</v>
      </c>
      <c r="E12" s="31" t="s">
        <v>89</v>
      </c>
      <c r="F12" s="23">
        <v>0</v>
      </c>
      <c r="G12" s="24">
        <v>1676.69</v>
      </c>
      <c r="H12" s="24">
        <v>2095.86</v>
      </c>
      <c r="I12" s="25">
        <f t="shared" si="1"/>
        <v>0</v>
      </c>
      <c r="J12" s="26">
        <f t="shared" si="0"/>
        <v>0</v>
      </c>
      <c r="K12" s="10"/>
    </row>
    <row r="13" spans="1:11" s="8" customFormat="1" ht="25.15" customHeight="1">
      <c r="A13" s="19" t="s">
        <v>681</v>
      </c>
      <c r="B13" s="29" t="s">
        <v>757</v>
      </c>
      <c r="C13" s="29" t="s">
        <v>756</v>
      </c>
      <c r="D13" s="30" t="s">
        <v>90</v>
      </c>
      <c r="E13" s="31" t="s">
        <v>89</v>
      </c>
      <c r="F13" s="23">
        <v>0</v>
      </c>
      <c r="G13" s="32">
        <v>3600.02</v>
      </c>
      <c r="H13" s="32">
        <v>4500.0200000000004</v>
      </c>
      <c r="I13" s="25">
        <f t="shared" si="1"/>
        <v>0</v>
      </c>
      <c r="J13" s="26">
        <f t="shared" si="0"/>
        <v>0</v>
      </c>
      <c r="K13" s="10"/>
    </row>
    <row r="14" spans="1:11" s="8" customFormat="1" ht="25.15" customHeight="1">
      <c r="A14" s="19" t="s">
        <v>682</v>
      </c>
      <c r="B14" s="29" t="s">
        <v>758</v>
      </c>
      <c r="C14" s="29" t="s">
        <v>753</v>
      </c>
      <c r="D14" s="30" t="s">
        <v>91</v>
      </c>
      <c r="E14" s="31" t="s">
        <v>87</v>
      </c>
      <c r="F14" s="23">
        <v>0</v>
      </c>
      <c r="G14" s="24">
        <v>1047.6600000000001</v>
      </c>
      <c r="H14" s="24">
        <v>1309.57</v>
      </c>
      <c r="I14" s="25">
        <f t="shared" si="1"/>
        <v>0</v>
      </c>
      <c r="J14" s="26">
        <f t="shared" si="0"/>
        <v>0</v>
      </c>
      <c r="K14" s="10"/>
    </row>
    <row r="15" spans="1:11" s="8" customFormat="1" ht="25.15" customHeight="1">
      <c r="A15" s="19" t="s">
        <v>683</v>
      </c>
      <c r="B15" s="29" t="s">
        <v>759</v>
      </c>
      <c r="C15" s="29" t="s">
        <v>753</v>
      </c>
      <c r="D15" s="30" t="s">
        <v>92</v>
      </c>
      <c r="E15" s="31" t="s">
        <v>87</v>
      </c>
      <c r="F15" s="23">
        <v>0</v>
      </c>
      <c r="G15" s="32">
        <v>1130.03</v>
      </c>
      <c r="H15" s="32">
        <v>1412.53</v>
      </c>
      <c r="I15" s="25">
        <f t="shared" si="1"/>
        <v>0</v>
      </c>
      <c r="J15" s="26">
        <f t="shared" si="0"/>
        <v>0</v>
      </c>
      <c r="K15" s="10"/>
    </row>
    <row r="16" spans="1:11" s="8" customFormat="1" ht="25.15" customHeight="1">
      <c r="A16" s="19" t="s">
        <v>684</v>
      </c>
      <c r="B16" s="29" t="s">
        <v>760</v>
      </c>
      <c r="C16" s="29" t="s">
        <v>753</v>
      </c>
      <c r="D16" s="30" t="s">
        <v>93</v>
      </c>
      <c r="E16" s="31" t="s">
        <v>87</v>
      </c>
      <c r="F16" s="23">
        <v>0</v>
      </c>
      <c r="G16" s="24">
        <v>890.7</v>
      </c>
      <c r="H16" s="24">
        <v>1113.3699999999999</v>
      </c>
      <c r="I16" s="25">
        <f t="shared" si="1"/>
        <v>0</v>
      </c>
      <c r="J16" s="26">
        <f t="shared" si="0"/>
        <v>0</v>
      </c>
      <c r="K16" s="10"/>
    </row>
    <row r="17" spans="1:11" s="8" customFormat="1" ht="25.15" customHeight="1">
      <c r="A17" s="19" t="s">
        <v>685</v>
      </c>
      <c r="B17" s="29" t="s">
        <v>761</v>
      </c>
      <c r="C17" s="29" t="s">
        <v>756</v>
      </c>
      <c r="D17" s="30" t="s">
        <v>94</v>
      </c>
      <c r="E17" s="31" t="s">
        <v>87</v>
      </c>
      <c r="F17" s="23">
        <v>0</v>
      </c>
      <c r="G17" s="32">
        <v>7.71</v>
      </c>
      <c r="H17" s="32">
        <v>9.6300000000000008</v>
      </c>
      <c r="I17" s="25">
        <f t="shared" si="1"/>
        <v>0</v>
      </c>
      <c r="J17" s="26">
        <f t="shared" si="0"/>
        <v>0</v>
      </c>
      <c r="K17" s="10"/>
    </row>
    <row r="18" spans="1:11" s="8" customFormat="1" ht="25.15" customHeight="1">
      <c r="A18" s="19" t="s">
        <v>686</v>
      </c>
      <c r="B18" s="29" t="s">
        <v>762</v>
      </c>
      <c r="C18" s="29" t="s">
        <v>753</v>
      </c>
      <c r="D18" s="30" t="s">
        <v>95</v>
      </c>
      <c r="E18" s="31" t="s">
        <v>87</v>
      </c>
      <c r="F18" s="23">
        <v>0</v>
      </c>
      <c r="G18" s="32">
        <v>0.66</v>
      </c>
      <c r="H18" s="32">
        <v>0.82</v>
      </c>
      <c r="I18" s="25">
        <f t="shared" si="1"/>
        <v>0</v>
      </c>
      <c r="J18" s="26">
        <f t="shared" si="0"/>
        <v>0</v>
      </c>
      <c r="K18" s="10"/>
    </row>
    <row r="19" spans="1:11" s="76" customFormat="1" ht="30" customHeight="1">
      <c r="A19" s="68"/>
      <c r="B19" s="69"/>
      <c r="C19" s="69"/>
      <c r="D19" s="70" t="s">
        <v>1086</v>
      </c>
      <c r="E19" s="71"/>
      <c r="F19" s="72"/>
      <c r="G19" s="69"/>
      <c r="H19" s="69"/>
      <c r="I19" s="73">
        <f>SUM(I10:I18)</f>
        <v>29777.48</v>
      </c>
      <c r="J19" s="74"/>
      <c r="K19" s="75"/>
    </row>
    <row r="20" spans="1:11" s="53" customFormat="1" ht="30" customHeight="1">
      <c r="A20" s="47" t="s">
        <v>703</v>
      </c>
      <c r="B20" s="48"/>
      <c r="C20" s="48"/>
      <c r="D20" s="49" t="s">
        <v>702</v>
      </c>
      <c r="E20" s="50"/>
      <c r="F20" s="48"/>
      <c r="G20" s="48"/>
      <c r="H20" s="48"/>
      <c r="I20" s="48"/>
      <c r="J20" s="51"/>
      <c r="K20" s="52"/>
    </row>
    <row r="21" spans="1:11" s="8" customFormat="1" ht="34.9" customHeight="1">
      <c r="A21" s="33" t="s">
        <v>119</v>
      </c>
      <c r="B21" s="29" t="s">
        <v>763</v>
      </c>
      <c r="C21" s="29" t="s">
        <v>753</v>
      </c>
      <c r="D21" s="30" t="s">
        <v>120</v>
      </c>
      <c r="E21" s="31" t="s">
        <v>118</v>
      </c>
      <c r="F21" s="23">
        <v>0</v>
      </c>
      <c r="G21" s="32">
        <v>81.260000000000005</v>
      </c>
      <c r="H21" s="32">
        <v>101.57</v>
      </c>
      <c r="I21" s="25">
        <f t="shared" ref="I21:I24" si="2">H21*F21</f>
        <v>0</v>
      </c>
      <c r="J21" s="26">
        <f>I21/I$470</f>
        <v>0</v>
      </c>
      <c r="K21" s="10"/>
    </row>
    <row r="22" spans="1:11" s="8" customFormat="1" ht="25.15" customHeight="1">
      <c r="A22" s="33" t="s">
        <v>121</v>
      </c>
      <c r="B22" s="29" t="s">
        <v>764</v>
      </c>
      <c r="C22" s="29" t="s">
        <v>753</v>
      </c>
      <c r="D22" s="30" t="s">
        <v>122</v>
      </c>
      <c r="E22" s="31" t="s">
        <v>118</v>
      </c>
      <c r="F22" s="23">
        <v>0</v>
      </c>
      <c r="G22" s="32">
        <v>92.24</v>
      </c>
      <c r="H22" s="32">
        <v>115.3</v>
      </c>
      <c r="I22" s="25">
        <f t="shared" si="2"/>
        <v>0</v>
      </c>
      <c r="J22" s="26">
        <f>I22/I$470</f>
        <v>0</v>
      </c>
      <c r="K22" s="10"/>
    </row>
    <row r="23" spans="1:11" s="8" customFormat="1" ht="25.15" customHeight="1">
      <c r="A23" s="33" t="s">
        <v>123</v>
      </c>
      <c r="B23" s="29" t="s">
        <v>983</v>
      </c>
      <c r="C23" s="29" t="s">
        <v>786</v>
      </c>
      <c r="D23" s="30" t="s">
        <v>124</v>
      </c>
      <c r="E23" s="31" t="s">
        <v>87</v>
      </c>
      <c r="F23" s="23">
        <v>0</v>
      </c>
      <c r="G23" s="32">
        <v>7.78</v>
      </c>
      <c r="H23" s="32">
        <v>9.7200000000000006</v>
      </c>
      <c r="I23" s="25">
        <f t="shared" si="2"/>
        <v>0</v>
      </c>
      <c r="J23" s="26">
        <f>I23/I$470</f>
        <v>0</v>
      </c>
      <c r="K23" s="10"/>
    </row>
    <row r="24" spans="1:11" s="8" customFormat="1" ht="25.15" customHeight="1">
      <c r="A24" s="33" t="s">
        <v>125</v>
      </c>
      <c r="B24" s="29" t="s">
        <v>765</v>
      </c>
      <c r="C24" s="29" t="s">
        <v>753</v>
      </c>
      <c r="D24" s="30" t="s">
        <v>126</v>
      </c>
      <c r="E24" s="31" t="s">
        <v>118</v>
      </c>
      <c r="F24" s="23">
        <v>0</v>
      </c>
      <c r="G24" s="32">
        <v>27.43</v>
      </c>
      <c r="H24" s="32">
        <v>34.28</v>
      </c>
      <c r="I24" s="25">
        <f t="shared" si="2"/>
        <v>0</v>
      </c>
      <c r="J24" s="26">
        <f>I24/I$470</f>
        <v>0</v>
      </c>
      <c r="K24" s="10"/>
    </row>
    <row r="25" spans="1:11" s="76" customFormat="1" ht="30" customHeight="1">
      <c r="A25" s="68"/>
      <c r="B25" s="69"/>
      <c r="C25" s="69"/>
      <c r="D25" s="70" t="s">
        <v>1086</v>
      </c>
      <c r="E25" s="71"/>
      <c r="F25" s="72"/>
      <c r="G25" s="69"/>
      <c r="H25" s="69"/>
      <c r="I25" s="73">
        <f>SUM(I21:I24)</f>
        <v>0</v>
      </c>
      <c r="J25" s="74"/>
      <c r="K25" s="75"/>
    </row>
    <row r="26" spans="1:11" s="53" customFormat="1" ht="30" customHeight="1">
      <c r="A26" s="47" t="s">
        <v>701</v>
      </c>
      <c r="B26" s="48"/>
      <c r="C26" s="48"/>
      <c r="D26" s="49" t="s">
        <v>700</v>
      </c>
      <c r="E26" s="50"/>
      <c r="F26" s="48"/>
      <c r="G26" s="48"/>
      <c r="H26" s="48"/>
      <c r="I26" s="48"/>
      <c r="J26" s="51"/>
      <c r="K26" s="52"/>
    </row>
    <row r="27" spans="1:11" s="62" customFormat="1" ht="19.899999999999999" customHeight="1">
      <c r="A27" s="54" t="s">
        <v>1037</v>
      </c>
      <c r="B27" s="59"/>
      <c r="C27" s="59"/>
      <c r="D27" s="56" t="s">
        <v>1038</v>
      </c>
      <c r="E27" s="57"/>
      <c r="F27" s="57"/>
      <c r="G27" s="59"/>
      <c r="H27" s="59"/>
      <c r="I27" s="59"/>
      <c r="J27" s="60"/>
      <c r="K27" s="61"/>
    </row>
    <row r="28" spans="1:11" s="8" customFormat="1" ht="25.15" customHeight="1">
      <c r="A28" s="33" t="s">
        <v>96</v>
      </c>
      <c r="B28" s="29" t="s">
        <v>984</v>
      </c>
      <c r="C28" s="29" t="s">
        <v>753</v>
      </c>
      <c r="D28" s="30" t="s">
        <v>97</v>
      </c>
      <c r="E28" s="31" t="s">
        <v>98</v>
      </c>
      <c r="F28" s="23">
        <v>0</v>
      </c>
      <c r="G28" s="32">
        <v>93.72</v>
      </c>
      <c r="H28" s="32">
        <v>117.15</v>
      </c>
      <c r="I28" s="25">
        <f t="shared" ref="I28:I37" si="3">H28*F28</f>
        <v>0</v>
      </c>
      <c r="J28" s="26">
        <f t="shared" ref="J28:J37" si="4">I28/I$470</f>
        <v>0</v>
      </c>
      <c r="K28" s="10"/>
    </row>
    <row r="29" spans="1:11" s="8" customFormat="1" ht="25.15" customHeight="1">
      <c r="A29" s="33" t="s">
        <v>99</v>
      </c>
      <c r="B29" s="29" t="s">
        <v>767</v>
      </c>
      <c r="C29" s="29" t="s">
        <v>753</v>
      </c>
      <c r="D29" s="30" t="s">
        <v>100</v>
      </c>
      <c r="E29" s="31" t="s">
        <v>87</v>
      </c>
      <c r="F29" s="23">
        <v>0</v>
      </c>
      <c r="G29" s="32">
        <v>43.83</v>
      </c>
      <c r="H29" s="32">
        <v>54.78</v>
      </c>
      <c r="I29" s="25">
        <f t="shared" si="3"/>
        <v>0</v>
      </c>
      <c r="J29" s="26">
        <f t="shared" si="4"/>
        <v>0</v>
      </c>
      <c r="K29" s="10"/>
    </row>
    <row r="30" spans="1:11" s="8" customFormat="1" ht="25.15" customHeight="1">
      <c r="A30" s="33" t="s">
        <v>101</v>
      </c>
      <c r="B30" s="29" t="s">
        <v>768</v>
      </c>
      <c r="C30" s="29" t="s">
        <v>753</v>
      </c>
      <c r="D30" s="30" t="s">
        <v>102</v>
      </c>
      <c r="E30" s="31" t="s">
        <v>87</v>
      </c>
      <c r="F30" s="23">
        <v>0</v>
      </c>
      <c r="G30" s="32">
        <v>144.25</v>
      </c>
      <c r="H30" s="32">
        <v>180.31</v>
      </c>
      <c r="I30" s="25">
        <f t="shared" si="3"/>
        <v>0</v>
      </c>
      <c r="J30" s="26">
        <f t="shared" si="4"/>
        <v>0</v>
      </c>
      <c r="K30" s="10"/>
    </row>
    <row r="31" spans="1:11" s="8" customFormat="1" ht="25.15" customHeight="1">
      <c r="A31" s="33" t="s">
        <v>103</v>
      </c>
      <c r="B31" s="29" t="s">
        <v>769</v>
      </c>
      <c r="C31" s="29" t="s">
        <v>753</v>
      </c>
      <c r="D31" s="30" t="s">
        <v>104</v>
      </c>
      <c r="E31" s="31" t="s">
        <v>105</v>
      </c>
      <c r="F31" s="23">
        <v>0</v>
      </c>
      <c r="G31" s="32">
        <v>16.38</v>
      </c>
      <c r="H31" s="32">
        <v>20.47</v>
      </c>
      <c r="I31" s="25">
        <f t="shared" si="3"/>
        <v>0</v>
      </c>
      <c r="J31" s="26">
        <f t="shared" si="4"/>
        <v>0</v>
      </c>
      <c r="K31" s="10"/>
    </row>
    <row r="32" spans="1:11" s="8" customFormat="1" ht="25.15" customHeight="1">
      <c r="A32" s="33" t="s">
        <v>106</v>
      </c>
      <c r="B32" s="29" t="s">
        <v>770</v>
      </c>
      <c r="C32" s="29" t="s">
        <v>753</v>
      </c>
      <c r="D32" s="30" t="s">
        <v>107</v>
      </c>
      <c r="E32" s="31" t="s">
        <v>105</v>
      </c>
      <c r="F32" s="23">
        <v>0</v>
      </c>
      <c r="G32" s="32">
        <v>14.93</v>
      </c>
      <c r="H32" s="32">
        <v>18.66</v>
      </c>
      <c r="I32" s="25">
        <f t="shared" si="3"/>
        <v>0</v>
      </c>
      <c r="J32" s="26">
        <f t="shared" si="4"/>
        <v>0</v>
      </c>
      <c r="K32" s="10"/>
    </row>
    <row r="33" spans="1:11" s="8" customFormat="1" ht="25.15" customHeight="1">
      <c r="A33" s="33" t="s">
        <v>108</v>
      </c>
      <c r="B33" s="29" t="s">
        <v>771</v>
      </c>
      <c r="C33" s="29" t="s">
        <v>753</v>
      </c>
      <c r="D33" s="30" t="s">
        <v>109</v>
      </c>
      <c r="E33" s="31" t="s">
        <v>105</v>
      </c>
      <c r="F33" s="23">
        <v>0</v>
      </c>
      <c r="G33" s="32">
        <v>13.04</v>
      </c>
      <c r="H33" s="32">
        <v>16.3</v>
      </c>
      <c r="I33" s="25">
        <f t="shared" si="3"/>
        <v>0</v>
      </c>
      <c r="J33" s="26">
        <f t="shared" si="4"/>
        <v>0</v>
      </c>
      <c r="K33" s="10"/>
    </row>
    <row r="34" spans="1:11" s="8" customFormat="1" ht="25.15" customHeight="1">
      <c r="A34" s="33" t="s">
        <v>110</v>
      </c>
      <c r="B34" s="29" t="s">
        <v>772</v>
      </c>
      <c r="C34" s="29" t="s">
        <v>753</v>
      </c>
      <c r="D34" s="30" t="s">
        <v>111</v>
      </c>
      <c r="E34" s="31" t="s">
        <v>105</v>
      </c>
      <c r="F34" s="23">
        <v>0</v>
      </c>
      <c r="G34" s="32">
        <v>10.76</v>
      </c>
      <c r="H34" s="32">
        <v>13.45</v>
      </c>
      <c r="I34" s="25">
        <f t="shared" si="3"/>
        <v>0</v>
      </c>
      <c r="J34" s="26">
        <f t="shared" si="4"/>
        <v>0</v>
      </c>
      <c r="K34" s="10"/>
    </row>
    <row r="35" spans="1:11" s="8" customFormat="1" ht="25.15" customHeight="1">
      <c r="A35" s="33" t="s">
        <v>112</v>
      </c>
      <c r="B35" s="29" t="s">
        <v>773</v>
      </c>
      <c r="C35" s="29" t="s">
        <v>753</v>
      </c>
      <c r="D35" s="30" t="s">
        <v>113</v>
      </c>
      <c r="E35" s="31" t="s">
        <v>105</v>
      </c>
      <c r="F35" s="23">
        <v>0</v>
      </c>
      <c r="G35" s="32">
        <v>10.27</v>
      </c>
      <c r="H35" s="32">
        <v>12.83</v>
      </c>
      <c r="I35" s="25">
        <f t="shared" si="3"/>
        <v>0</v>
      </c>
      <c r="J35" s="26">
        <f t="shared" si="4"/>
        <v>0</v>
      </c>
      <c r="K35" s="10"/>
    </row>
    <row r="36" spans="1:11" s="8" customFormat="1" ht="25.15" customHeight="1">
      <c r="A36" s="33" t="s">
        <v>114</v>
      </c>
      <c r="B36" s="29" t="s">
        <v>774</v>
      </c>
      <c r="C36" s="29" t="s">
        <v>753</v>
      </c>
      <c r="D36" s="30" t="s">
        <v>115</v>
      </c>
      <c r="E36" s="31" t="s">
        <v>105</v>
      </c>
      <c r="F36" s="23">
        <v>0</v>
      </c>
      <c r="G36" s="32">
        <v>17.920000000000002</v>
      </c>
      <c r="H36" s="32">
        <v>22.4</v>
      </c>
      <c r="I36" s="25">
        <f t="shared" si="3"/>
        <v>0</v>
      </c>
      <c r="J36" s="26">
        <f t="shared" si="4"/>
        <v>0</v>
      </c>
      <c r="K36" s="10"/>
    </row>
    <row r="37" spans="1:11" s="8" customFormat="1" ht="25.15" customHeight="1">
      <c r="A37" s="33" t="s">
        <v>116</v>
      </c>
      <c r="B37" s="29" t="s">
        <v>775</v>
      </c>
      <c r="C37" s="29" t="s">
        <v>753</v>
      </c>
      <c r="D37" s="30" t="s">
        <v>117</v>
      </c>
      <c r="E37" s="31" t="s">
        <v>118</v>
      </c>
      <c r="F37" s="23">
        <v>0</v>
      </c>
      <c r="G37" s="32">
        <v>876.82</v>
      </c>
      <c r="H37" s="32">
        <v>1096.02</v>
      </c>
      <c r="I37" s="25">
        <f t="shared" si="3"/>
        <v>0</v>
      </c>
      <c r="J37" s="26">
        <f t="shared" si="4"/>
        <v>0</v>
      </c>
      <c r="K37" s="10"/>
    </row>
    <row r="38" spans="1:11" s="28" customFormat="1" ht="19.899999999999999" customHeight="1">
      <c r="A38" s="54" t="s">
        <v>1039</v>
      </c>
      <c r="B38" s="55"/>
      <c r="C38" s="55"/>
      <c r="D38" s="56" t="s">
        <v>1040</v>
      </c>
      <c r="E38" s="57"/>
      <c r="F38" s="57"/>
      <c r="G38" s="55"/>
      <c r="H38" s="55"/>
      <c r="I38" s="55"/>
      <c r="J38" s="58"/>
      <c r="K38" s="27"/>
    </row>
    <row r="39" spans="1:11" s="8" customFormat="1" ht="25.15" customHeight="1">
      <c r="A39" s="33" t="s">
        <v>127</v>
      </c>
      <c r="B39" s="29" t="s">
        <v>776</v>
      </c>
      <c r="C39" s="29" t="s">
        <v>753</v>
      </c>
      <c r="D39" s="30" t="s">
        <v>102</v>
      </c>
      <c r="E39" s="31" t="s">
        <v>87</v>
      </c>
      <c r="F39" s="23">
        <v>0</v>
      </c>
      <c r="G39" s="32">
        <v>76.900000000000006</v>
      </c>
      <c r="H39" s="32">
        <v>96.12</v>
      </c>
      <c r="I39" s="25">
        <f t="shared" ref="I39:I45" si="5">H39*F39</f>
        <v>0</v>
      </c>
      <c r="J39" s="26">
        <f t="shared" ref="J39:J45" si="6">I39/I$470</f>
        <v>0</v>
      </c>
      <c r="K39" s="10"/>
    </row>
    <row r="40" spans="1:11" s="8" customFormat="1" ht="25.15" customHeight="1">
      <c r="A40" s="33" t="s">
        <v>128</v>
      </c>
      <c r="B40" s="29" t="s">
        <v>769</v>
      </c>
      <c r="C40" s="29" t="s">
        <v>753</v>
      </c>
      <c r="D40" s="30" t="s">
        <v>104</v>
      </c>
      <c r="E40" s="31" t="s">
        <v>105</v>
      </c>
      <c r="F40" s="23">
        <v>0</v>
      </c>
      <c r="G40" s="32">
        <v>16.38</v>
      </c>
      <c r="H40" s="32">
        <v>20.47</v>
      </c>
      <c r="I40" s="25">
        <f t="shared" si="5"/>
        <v>0</v>
      </c>
      <c r="J40" s="26">
        <f t="shared" si="6"/>
        <v>0</v>
      </c>
      <c r="K40" s="10"/>
    </row>
    <row r="41" spans="1:11" s="8" customFormat="1" ht="25.15" customHeight="1">
      <c r="A41" s="33" t="s">
        <v>129</v>
      </c>
      <c r="B41" s="29" t="s">
        <v>770</v>
      </c>
      <c r="C41" s="29" t="s">
        <v>753</v>
      </c>
      <c r="D41" s="30" t="s">
        <v>107</v>
      </c>
      <c r="E41" s="31" t="s">
        <v>105</v>
      </c>
      <c r="F41" s="23">
        <v>0</v>
      </c>
      <c r="G41" s="32">
        <v>14.93</v>
      </c>
      <c r="H41" s="32">
        <v>18.66</v>
      </c>
      <c r="I41" s="25">
        <f t="shared" si="5"/>
        <v>0</v>
      </c>
      <c r="J41" s="26">
        <f t="shared" si="6"/>
        <v>0</v>
      </c>
      <c r="K41" s="10"/>
    </row>
    <row r="42" spans="1:11" s="8" customFormat="1" ht="25.15" customHeight="1">
      <c r="A42" s="33" t="s">
        <v>130</v>
      </c>
      <c r="B42" s="29" t="s">
        <v>771</v>
      </c>
      <c r="C42" s="29" t="s">
        <v>753</v>
      </c>
      <c r="D42" s="30" t="s">
        <v>109</v>
      </c>
      <c r="E42" s="31" t="s">
        <v>105</v>
      </c>
      <c r="F42" s="23">
        <v>0</v>
      </c>
      <c r="G42" s="32">
        <v>13.04</v>
      </c>
      <c r="H42" s="32">
        <v>16.3</v>
      </c>
      <c r="I42" s="25">
        <f t="shared" si="5"/>
        <v>0</v>
      </c>
      <c r="J42" s="26">
        <f t="shared" si="6"/>
        <v>0</v>
      </c>
      <c r="K42" s="10"/>
    </row>
    <row r="43" spans="1:11" s="8" customFormat="1" ht="25.15" customHeight="1">
      <c r="A43" s="33" t="s">
        <v>131</v>
      </c>
      <c r="B43" s="29" t="s">
        <v>772</v>
      </c>
      <c r="C43" s="29" t="s">
        <v>753</v>
      </c>
      <c r="D43" s="30" t="s">
        <v>111</v>
      </c>
      <c r="E43" s="31" t="s">
        <v>105</v>
      </c>
      <c r="F43" s="23">
        <v>0</v>
      </c>
      <c r="G43" s="32">
        <v>10.76</v>
      </c>
      <c r="H43" s="32">
        <v>13.45</v>
      </c>
      <c r="I43" s="25">
        <f t="shared" si="5"/>
        <v>0</v>
      </c>
      <c r="J43" s="26">
        <f t="shared" si="6"/>
        <v>0</v>
      </c>
      <c r="K43" s="10"/>
    </row>
    <row r="44" spans="1:11" s="8" customFormat="1" ht="25.15" customHeight="1">
      <c r="A44" s="33" t="s">
        <v>132</v>
      </c>
      <c r="B44" s="29" t="s">
        <v>774</v>
      </c>
      <c r="C44" s="29" t="s">
        <v>753</v>
      </c>
      <c r="D44" s="30" t="s">
        <v>115</v>
      </c>
      <c r="E44" s="31" t="s">
        <v>105</v>
      </c>
      <c r="F44" s="23">
        <v>0</v>
      </c>
      <c r="G44" s="32">
        <v>17.920000000000002</v>
      </c>
      <c r="H44" s="32">
        <v>22.4</v>
      </c>
      <c r="I44" s="25">
        <f t="shared" si="5"/>
        <v>0</v>
      </c>
      <c r="J44" s="26">
        <f t="shared" si="6"/>
        <v>0</v>
      </c>
      <c r="K44" s="10"/>
    </row>
    <row r="45" spans="1:11" s="8" customFormat="1" ht="25.15" customHeight="1">
      <c r="A45" s="33" t="s">
        <v>133</v>
      </c>
      <c r="B45" s="29" t="s">
        <v>777</v>
      </c>
      <c r="C45" s="29" t="s">
        <v>753</v>
      </c>
      <c r="D45" s="30" t="s">
        <v>117</v>
      </c>
      <c r="E45" s="31" t="s">
        <v>118</v>
      </c>
      <c r="F45" s="23">
        <v>0</v>
      </c>
      <c r="G45" s="32">
        <v>840.55</v>
      </c>
      <c r="H45" s="32">
        <v>1050.68</v>
      </c>
      <c r="I45" s="25">
        <f t="shared" si="5"/>
        <v>0</v>
      </c>
      <c r="J45" s="26">
        <f t="shared" si="6"/>
        <v>0</v>
      </c>
      <c r="K45" s="10"/>
    </row>
    <row r="46" spans="1:11" s="28" customFormat="1" ht="19.899999999999999" customHeight="1">
      <c r="A46" s="54" t="s">
        <v>1049</v>
      </c>
      <c r="B46" s="55"/>
      <c r="C46" s="55"/>
      <c r="D46" s="56" t="s">
        <v>1050</v>
      </c>
      <c r="E46" s="57"/>
      <c r="F46" s="57"/>
      <c r="G46" s="55"/>
      <c r="H46" s="55"/>
      <c r="I46" s="55"/>
      <c r="J46" s="58"/>
      <c r="K46" s="27"/>
    </row>
    <row r="47" spans="1:11" s="8" customFormat="1" ht="25.15" customHeight="1">
      <c r="A47" s="33" t="s">
        <v>134</v>
      </c>
      <c r="B47" s="29" t="s">
        <v>768</v>
      </c>
      <c r="C47" s="29" t="s">
        <v>753</v>
      </c>
      <c r="D47" s="30" t="s">
        <v>102</v>
      </c>
      <c r="E47" s="31" t="s">
        <v>87</v>
      </c>
      <c r="F47" s="23">
        <v>5.6</v>
      </c>
      <c r="G47" s="32">
        <v>144.25</v>
      </c>
      <c r="H47" s="32">
        <v>180.31</v>
      </c>
      <c r="I47" s="25">
        <f t="shared" ref="I47:I51" si="7">TRUNC(H47*F47,2)</f>
        <v>1009.73</v>
      </c>
      <c r="J47" s="26">
        <f>I47/I$470</f>
        <v>2.899663770757194E-4</v>
      </c>
      <c r="K47" s="10"/>
    </row>
    <row r="48" spans="1:11" s="8" customFormat="1" ht="25.15" customHeight="1">
      <c r="A48" s="33" t="s">
        <v>135</v>
      </c>
      <c r="B48" s="29" t="s">
        <v>771</v>
      </c>
      <c r="C48" s="29" t="s">
        <v>753</v>
      </c>
      <c r="D48" s="30" t="s">
        <v>109</v>
      </c>
      <c r="E48" s="31" t="s">
        <v>105</v>
      </c>
      <c r="F48" s="23">
        <v>325</v>
      </c>
      <c r="G48" s="32">
        <v>13.04</v>
      </c>
      <c r="H48" s="32">
        <v>16.3</v>
      </c>
      <c r="I48" s="25">
        <f t="shared" si="7"/>
        <v>5297.5</v>
      </c>
      <c r="J48" s="26">
        <f>I48/I$470</f>
        <v>1.5212946852709373E-3</v>
      </c>
      <c r="K48" s="10"/>
    </row>
    <row r="49" spans="1:11" s="8" customFormat="1" ht="25.15" customHeight="1">
      <c r="A49" s="33" t="s">
        <v>136</v>
      </c>
      <c r="B49" s="29" t="s">
        <v>774</v>
      </c>
      <c r="C49" s="29" t="s">
        <v>753</v>
      </c>
      <c r="D49" s="30" t="s">
        <v>115</v>
      </c>
      <c r="E49" s="31" t="s">
        <v>105</v>
      </c>
      <c r="F49" s="23">
        <v>82</v>
      </c>
      <c r="G49" s="32">
        <v>17.920000000000002</v>
      </c>
      <c r="H49" s="32">
        <v>22.4</v>
      </c>
      <c r="I49" s="25">
        <f t="shared" si="7"/>
        <v>1836.8</v>
      </c>
      <c r="J49" s="26">
        <f>I49/I$470</f>
        <v>5.2747788162447518E-4</v>
      </c>
      <c r="K49" s="10"/>
    </row>
    <row r="50" spans="1:11" s="8" customFormat="1" ht="25.15" customHeight="1">
      <c r="A50" s="33" t="s">
        <v>137</v>
      </c>
      <c r="B50" s="29" t="s">
        <v>775</v>
      </c>
      <c r="C50" s="29" t="s">
        <v>753</v>
      </c>
      <c r="D50" s="30" t="s">
        <v>117</v>
      </c>
      <c r="E50" s="31" t="s">
        <v>118</v>
      </c>
      <c r="F50" s="23">
        <v>3.92</v>
      </c>
      <c r="G50" s="32">
        <v>876.82</v>
      </c>
      <c r="H50" s="32">
        <v>1096.02</v>
      </c>
      <c r="I50" s="25">
        <f t="shared" si="7"/>
        <v>4296.3900000000003</v>
      </c>
      <c r="J50" s="26">
        <f>I50/I$470</f>
        <v>1.2338037324872491E-3</v>
      </c>
      <c r="K50" s="10"/>
    </row>
    <row r="51" spans="1:11" s="8" customFormat="1" ht="25.15" customHeight="1">
      <c r="A51" s="33" t="s">
        <v>138</v>
      </c>
      <c r="B51" s="29" t="s">
        <v>985</v>
      </c>
      <c r="C51" s="29" t="s">
        <v>753</v>
      </c>
      <c r="D51" s="30" t="s">
        <v>139</v>
      </c>
      <c r="E51" s="31" t="s">
        <v>98</v>
      </c>
      <c r="F51" s="23">
        <v>63</v>
      </c>
      <c r="G51" s="32">
        <v>134.46</v>
      </c>
      <c r="H51" s="32">
        <v>168.07</v>
      </c>
      <c r="I51" s="25">
        <f t="shared" si="7"/>
        <v>10588.41</v>
      </c>
      <c r="J51" s="26">
        <f>I51/I$470</f>
        <v>3.0406969057988945E-3</v>
      </c>
      <c r="K51" s="10"/>
    </row>
    <row r="52" spans="1:11" s="76" customFormat="1" ht="30" customHeight="1">
      <c r="A52" s="68"/>
      <c r="B52" s="69"/>
      <c r="C52" s="69"/>
      <c r="D52" s="70" t="s">
        <v>1086</v>
      </c>
      <c r="E52" s="71"/>
      <c r="F52" s="72"/>
      <c r="G52" s="69"/>
      <c r="H52" s="69"/>
      <c r="I52" s="73">
        <f>SUM(I28:I51)</f>
        <v>23028.83</v>
      </c>
      <c r="J52" s="74"/>
      <c r="K52" s="75"/>
    </row>
    <row r="53" spans="1:11" s="53" customFormat="1" ht="30" customHeight="1">
      <c r="A53" s="47" t="s">
        <v>698</v>
      </c>
      <c r="B53" s="48"/>
      <c r="C53" s="48"/>
      <c r="D53" s="49" t="s">
        <v>699</v>
      </c>
      <c r="E53" s="50"/>
      <c r="F53" s="48"/>
      <c r="G53" s="48"/>
      <c r="H53" s="48"/>
      <c r="I53" s="48"/>
      <c r="J53" s="51"/>
      <c r="K53" s="52"/>
    </row>
    <row r="54" spans="1:11" s="28" customFormat="1" ht="19.899999999999999" customHeight="1">
      <c r="A54" s="54" t="s">
        <v>1047</v>
      </c>
      <c r="B54" s="55"/>
      <c r="C54" s="55"/>
      <c r="D54" s="56" t="s">
        <v>1048</v>
      </c>
      <c r="E54" s="57"/>
      <c r="F54" s="57"/>
      <c r="G54" s="55"/>
      <c r="H54" s="55"/>
      <c r="I54" s="55"/>
      <c r="J54" s="58"/>
      <c r="K54" s="27"/>
    </row>
    <row r="55" spans="1:11" s="8" customFormat="1" ht="34.9" customHeight="1">
      <c r="A55" s="33" t="s">
        <v>140</v>
      </c>
      <c r="B55" s="29" t="s">
        <v>778</v>
      </c>
      <c r="C55" s="29" t="s">
        <v>753</v>
      </c>
      <c r="D55" s="30" t="s">
        <v>141</v>
      </c>
      <c r="E55" s="31" t="s">
        <v>87</v>
      </c>
      <c r="F55" s="23">
        <v>0</v>
      </c>
      <c r="G55" s="32">
        <v>76.67</v>
      </c>
      <c r="H55" s="32">
        <v>95.83</v>
      </c>
      <c r="I55" s="25">
        <f t="shared" ref="I55:I62" si="8">H55*F55</f>
        <v>0</v>
      </c>
      <c r="J55" s="26">
        <f t="shared" ref="J55:J62" si="9">I55/I$470</f>
        <v>0</v>
      </c>
      <c r="K55" s="10"/>
    </row>
    <row r="56" spans="1:11" s="8" customFormat="1" ht="25.15" customHeight="1">
      <c r="A56" s="33" t="s">
        <v>142</v>
      </c>
      <c r="B56" s="29" t="s">
        <v>986</v>
      </c>
      <c r="C56" s="29" t="s">
        <v>753</v>
      </c>
      <c r="D56" s="30" t="s">
        <v>104</v>
      </c>
      <c r="E56" s="31" t="s">
        <v>105</v>
      </c>
      <c r="F56" s="23">
        <v>0</v>
      </c>
      <c r="G56" s="32">
        <v>14.3</v>
      </c>
      <c r="H56" s="32">
        <v>17.87</v>
      </c>
      <c r="I56" s="25">
        <f t="shared" si="8"/>
        <v>0</v>
      </c>
      <c r="J56" s="26">
        <f t="shared" si="9"/>
        <v>0</v>
      </c>
      <c r="K56" s="10"/>
    </row>
    <row r="57" spans="1:11" s="8" customFormat="1" ht="25.15" customHeight="1">
      <c r="A57" s="33" t="s">
        <v>143</v>
      </c>
      <c r="B57" s="29" t="s">
        <v>987</v>
      </c>
      <c r="C57" s="29" t="s">
        <v>753</v>
      </c>
      <c r="D57" s="30" t="s">
        <v>107</v>
      </c>
      <c r="E57" s="31" t="s">
        <v>105</v>
      </c>
      <c r="F57" s="23">
        <v>0</v>
      </c>
      <c r="G57" s="32">
        <v>13.45</v>
      </c>
      <c r="H57" s="32">
        <v>16.809999999999999</v>
      </c>
      <c r="I57" s="25">
        <f t="shared" si="8"/>
        <v>0</v>
      </c>
      <c r="J57" s="26">
        <f t="shared" si="9"/>
        <v>0</v>
      </c>
      <c r="K57" s="10"/>
    </row>
    <row r="58" spans="1:11" s="8" customFormat="1" ht="25.15" customHeight="1">
      <c r="A58" s="33" t="s">
        <v>144</v>
      </c>
      <c r="B58" s="29" t="s">
        <v>988</v>
      </c>
      <c r="C58" s="29" t="s">
        <v>753</v>
      </c>
      <c r="D58" s="30" t="s">
        <v>109</v>
      </c>
      <c r="E58" s="31" t="s">
        <v>105</v>
      </c>
      <c r="F58" s="23">
        <v>0</v>
      </c>
      <c r="G58" s="32">
        <v>12.01</v>
      </c>
      <c r="H58" s="32">
        <v>15.01</v>
      </c>
      <c r="I58" s="25">
        <f t="shared" si="8"/>
        <v>0</v>
      </c>
      <c r="J58" s="26">
        <f t="shared" si="9"/>
        <v>0</v>
      </c>
      <c r="K58" s="10"/>
    </row>
    <row r="59" spans="1:11" s="8" customFormat="1" ht="25.15" customHeight="1">
      <c r="A59" s="33" t="s">
        <v>145</v>
      </c>
      <c r="B59" s="29" t="s">
        <v>989</v>
      </c>
      <c r="C59" s="29" t="s">
        <v>753</v>
      </c>
      <c r="D59" s="30" t="s">
        <v>111</v>
      </c>
      <c r="E59" s="31" t="s">
        <v>105</v>
      </c>
      <c r="F59" s="23">
        <v>0</v>
      </c>
      <c r="G59" s="32">
        <v>10.08</v>
      </c>
      <c r="H59" s="32">
        <v>12.6</v>
      </c>
      <c r="I59" s="25">
        <f t="shared" si="8"/>
        <v>0</v>
      </c>
      <c r="J59" s="26">
        <f t="shared" si="9"/>
        <v>0</v>
      </c>
      <c r="K59" s="10"/>
    </row>
    <row r="60" spans="1:11" s="8" customFormat="1" ht="25.15" customHeight="1">
      <c r="A60" s="33" t="s">
        <v>146</v>
      </c>
      <c r="B60" s="29" t="s">
        <v>990</v>
      </c>
      <c r="C60" s="29" t="s">
        <v>753</v>
      </c>
      <c r="D60" s="30" t="s">
        <v>113</v>
      </c>
      <c r="E60" s="31" t="s">
        <v>105</v>
      </c>
      <c r="F60" s="23">
        <v>0</v>
      </c>
      <c r="G60" s="32">
        <v>9.76</v>
      </c>
      <c r="H60" s="32">
        <v>12.2</v>
      </c>
      <c r="I60" s="25">
        <f t="shared" si="8"/>
        <v>0</v>
      </c>
      <c r="J60" s="26">
        <f t="shared" si="9"/>
        <v>0</v>
      </c>
      <c r="K60" s="10"/>
    </row>
    <row r="61" spans="1:11" s="8" customFormat="1" ht="25.15" customHeight="1">
      <c r="A61" s="33" t="s">
        <v>147</v>
      </c>
      <c r="B61" s="29" t="s">
        <v>991</v>
      </c>
      <c r="C61" s="29" t="s">
        <v>753</v>
      </c>
      <c r="D61" s="30" t="s">
        <v>115</v>
      </c>
      <c r="E61" s="31" t="s">
        <v>105</v>
      </c>
      <c r="F61" s="23">
        <v>0</v>
      </c>
      <c r="G61" s="32">
        <v>15.1</v>
      </c>
      <c r="H61" s="32">
        <v>18.87</v>
      </c>
      <c r="I61" s="25">
        <f t="shared" si="8"/>
        <v>0</v>
      </c>
      <c r="J61" s="26">
        <f t="shared" si="9"/>
        <v>0</v>
      </c>
      <c r="K61" s="10"/>
    </row>
    <row r="62" spans="1:11" s="8" customFormat="1" ht="25.15" customHeight="1">
      <c r="A62" s="33" t="s">
        <v>148</v>
      </c>
      <c r="B62" s="29" t="s">
        <v>992</v>
      </c>
      <c r="C62" s="29" t="s">
        <v>753</v>
      </c>
      <c r="D62" s="30" t="s">
        <v>117</v>
      </c>
      <c r="E62" s="31" t="s">
        <v>118</v>
      </c>
      <c r="F62" s="23">
        <v>0</v>
      </c>
      <c r="G62" s="32">
        <v>709.66</v>
      </c>
      <c r="H62" s="32">
        <v>887.07</v>
      </c>
      <c r="I62" s="25">
        <f t="shared" si="8"/>
        <v>0</v>
      </c>
      <c r="J62" s="26">
        <f t="shared" si="9"/>
        <v>0</v>
      </c>
      <c r="K62" s="10"/>
    </row>
    <row r="63" spans="1:11" s="28" customFormat="1" ht="19.899999999999999" customHeight="1">
      <c r="A63" s="54" t="s">
        <v>1046</v>
      </c>
      <c r="B63" s="55"/>
      <c r="C63" s="55"/>
      <c r="D63" s="56" t="s">
        <v>1045</v>
      </c>
      <c r="E63" s="57"/>
      <c r="F63" s="57"/>
      <c r="G63" s="55"/>
      <c r="H63" s="55"/>
      <c r="I63" s="55"/>
      <c r="J63" s="58"/>
      <c r="K63" s="27" t="e">
        <f>#REF!</f>
        <v>#REF!</v>
      </c>
    </row>
    <row r="64" spans="1:11" s="8" customFormat="1" ht="34.9" customHeight="1">
      <c r="A64" s="33" t="s">
        <v>149</v>
      </c>
      <c r="B64" s="29" t="s">
        <v>779</v>
      </c>
      <c r="C64" s="29" t="s">
        <v>753</v>
      </c>
      <c r="D64" s="30" t="s">
        <v>150</v>
      </c>
      <c r="E64" s="31" t="s">
        <v>87</v>
      </c>
      <c r="F64" s="23">
        <v>0</v>
      </c>
      <c r="G64" s="32">
        <v>50.55</v>
      </c>
      <c r="H64" s="32">
        <v>63.18</v>
      </c>
      <c r="I64" s="25">
        <f t="shared" ref="I64:I69" si="10">H64*F64</f>
        <v>0</v>
      </c>
      <c r="J64" s="26">
        <f t="shared" ref="J64:J69" si="11">I64/I$470</f>
        <v>0</v>
      </c>
      <c r="K64" s="10"/>
    </row>
    <row r="65" spans="1:11" s="8" customFormat="1" ht="25.15" customHeight="1">
      <c r="A65" s="33" t="s">
        <v>151</v>
      </c>
      <c r="B65" s="29" t="s">
        <v>988</v>
      </c>
      <c r="C65" s="29" t="s">
        <v>753</v>
      </c>
      <c r="D65" s="30" t="s">
        <v>109</v>
      </c>
      <c r="E65" s="31" t="s">
        <v>105</v>
      </c>
      <c r="F65" s="23">
        <v>0</v>
      </c>
      <c r="G65" s="32">
        <v>12.01</v>
      </c>
      <c r="H65" s="32">
        <v>15.01</v>
      </c>
      <c r="I65" s="25">
        <f t="shared" si="10"/>
        <v>0</v>
      </c>
      <c r="J65" s="26">
        <f t="shared" si="11"/>
        <v>0</v>
      </c>
      <c r="K65" s="10"/>
    </row>
    <row r="66" spans="1:11" s="8" customFormat="1" ht="25.15" customHeight="1">
      <c r="A66" s="33" t="s">
        <v>152</v>
      </c>
      <c r="B66" s="29" t="s">
        <v>989</v>
      </c>
      <c r="C66" s="29" t="s">
        <v>753</v>
      </c>
      <c r="D66" s="30" t="s">
        <v>111</v>
      </c>
      <c r="E66" s="31" t="s">
        <v>105</v>
      </c>
      <c r="F66" s="23">
        <v>0</v>
      </c>
      <c r="G66" s="32">
        <v>10.08</v>
      </c>
      <c r="H66" s="32">
        <v>12.6</v>
      </c>
      <c r="I66" s="25">
        <f t="shared" si="10"/>
        <v>0</v>
      </c>
      <c r="J66" s="26">
        <f t="shared" si="11"/>
        <v>0</v>
      </c>
      <c r="K66" s="10"/>
    </row>
    <row r="67" spans="1:11" s="8" customFormat="1" ht="25.15" customHeight="1">
      <c r="A67" s="33" t="s">
        <v>153</v>
      </c>
      <c r="B67" s="29" t="s">
        <v>990</v>
      </c>
      <c r="C67" s="29" t="s">
        <v>753</v>
      </c>
      <c r="D67" s="30" t="s">
        <v>113</v>
      </c>
      <c r="E67" s="31" t="s">
        <v>105</v>
      </c>
      <c r="F67" s="23">
        <v>0</v>
      </c>
      <c r="G67" s="32">
        <v>9.76</v>
      </c>
      <c r="H67" s="32">
        <v>12.2</v>
      </c>
      <c r="I67" s="25">
        <f t="shared" si="10"/>
        <v>0</v>
      </c>
      <c r="J67" s="26">
        <f t="shared" si="11"/>
        <v>0</v>
      </c>
      <c r="K67" s="10"/>
    </row>
    <row r="68" spans="1:11" s="8" customFormat="1" ht="25.15" customHeight="1">
      <c r="A68" s="33" t="s">
        <v>154</v>
      </c>
      <c r="B68" s="29" t="s">
        <v>991</v>
      </c>
      <c r="C68" s="29" t="s">
        <v>753</v>
      </c>
      <c r="D68" s="30" t="s">
        <v>115</v>
      </c>
      <c r="E68" s="31" t="s">
        <v>105</v>
      </c>
      <c r="F68" s="23">
        <v>0</v>
      </c>
      <c r="G68" s="32">
        <v>15.1</v>
      </c>
      <c r="H68" s="32">
        <v>18.87</v>
      </c>
      <c r="I68" s="25">
        <f t="shared" si="10"/>
        <v>0</v>
      </c>
      <c r="J68" s="26">
        <f t="shared" si="11"/>
        <v>0</v>
      </c>
      <c r="K68" s="10"/>
    </row>
    <row r="69" spans="1:11" s="8" customFormat="1" ht="25.15" customHeight="1">
      <c r="A69" s="33" t="s">
        <v>155</v>
      </c>
      <c r="B69" s="29" t="s">
        <v>992</v>
      </c>
      <c r="C69" s="29" t="s">
        <v>753</v>
      </c>
      <c r="D69" s="30" t="s">
        <v>156</v>
      </c>
      <c r="E69" s="31" t="s">
        <v>118</v>
      </c>
      <c r="F69" s="23">
        <v>0</v>
      </c>
      <c r="G69" s="32">
        <v>709.66</v>
      </c>
      <c r="H69" s="32">
        <v>887.07</v>
      </c>
      <c r="I69" s="25">
        <f t="shared" si="10"/>
        <v>0</v>
      </c>
      <c r="J69" s="26">
        <f t="shared" si="11"/>
        <v>0</v>
      </c>
      <c r="K69" s="10"/>
    </row>
    <row r="70" spans="1:11" s="28" customFormat="1" ht="19.899999999999999" customHeight="1">
      <c r="A70" s="54" t="s">
        <v>687</v>
      </c>
      <c r="B70" s="55"/>
      <c r="C70" s="55"/>
      <c r="D70" s="56" t="s">
        <v>1045</v>
      </c>
      <c r="E70" s="57"/>
      <c r="F70" s="57"/>
      <c r="G70" s="55"/>
      <c r="H70" s="55"/>
      <c r="I70" s="55"/>
      <c r="J70" s="58"/>
      <c r="K70" s="27" t="e">
        <f>#REF!</f>
        <v>#REF!</v>
      </c>
    </row>
    <row r="71" spans="1:11" s="8" customFormat="1" ht="25.15" customHeight="1">
      <c r="A71" s="34" t="s">
        <v>688</v>
      </c>
      <c r="B71" s="29" t="s">
        <v>993</v>
      </c>
      <c r="C71" s="29" t="s">
        <v>753</v>
      </c>
      <c r="D71" s="30" t="s">
        <v>157</v>
      </c>
      <c r="E71" s="31" t="s">
        <v>87</v>
      </c>
      <c r="F71" s="23">
        <v>0</v>
      </c>
      <c r="G71" s="32">
        <v>216.83</v>
      </c>
      <c r="H71" s="32">
        <v>271.02999999999997</v>
      </c>
      <c r="I71" s="25">
        <f>H71*F71</f>
        <v>0</v>
      </c>
      <c r="J71" s="26">
        <f>I71/I$470</f>
        <v>0</v>
      </c>
      <c r="K71" s="10"/>
    </row>
    <row r="72" spans="1:11" s="28" customFormat="1" ht="19.899999999999999" customHeight="1">
      <c r="A72" s="54" t="s">
        <v>689</v>
      </c>
      <c r="B72" s="55"/>
      <c r="C72" s="55"/>
      <c r="D72" s="56" t="s">
        <v>1045</v>
      </c>
      <c r="E72" s="57"/>
      <c r="F72" s="57"/>
      <c r="G72" s="55"/>
      <c r="H72" s="55"/>
      <c r="I72" s="55"/>
      <c r="J72" s="58"/>
      <c r="K72" s="27" t="e">
        <f>#REF!</f>
        <v>#REF!</v>
      </c>
    </row>
    <row r="73" spans="1:11" s="8" customFormat="1" ht="25.15" customHeight="1">
      <c r="A73" s="34" t="s">
        <v>690</v>
      </c>
      <c r="B73" s="29" t="s">
        <v>994</v>
      </c>
      <c r="C73" s="29" t="s">
        <v>753</v>
      </c>
      <c r="D73" s="30" t="s">
        <v>2</v>
      </c>
      <c r="E73" s="31" t="s">
        <v>3</v>
      </c>
      <c r="F73" s="23">
        <v>0</v>
      </c>
      <c r="G73" s="32">
        <v>22.91</v>
      </c>
      <c r="H73" s="32">
        <v>28.63</v>
      </c>
      <c r="I73" s="25">
        <f>H73*F73</f>
        <v>0</v>
      </c>
      <c r="J73" s="26">
        <f>I73/I$470</f>
        <v>0</v>
      </c>
      <c r="K73" s="10"/>
    </row>
    <row r="74" spans="1:11" s="76" customFormat="1" ht="30" customHeight="1">
      <c r="A74" s="68"/>
      <c r="B74" s="69"/>
      <c r="C74" s="69"/>
      <c r="D74" s="70" t="s">
        <v>1086</v>
      </c>
      <c r="E74" s="71"/>
      <c r="F74" s="72"/>
      <c r="G74" s="69"/>
      <c r="H74" s="69"/>
      <c r="I74" s="73">
        <f>SUM(I55:I73)</f>
        <v>0</v>
      </c>
      <c r="J74" s="74"/>
      <c r="K74" s="75"/>
    </row>
    <row r="75" spans="1:11" s="53" customFormat="1" ht="30" customHeight="1">
      <c r="A75" s="47" t="s">
        <v>695</v>
      </c>
      <c r="B75" s="48"/>
      <c r="C75" s="48"/>
      <c r="D75" s="49" t="s">
        <v>697</v>
      </c>
      <c r="E75" s="50"/>
      <c r="F75" s="48"/>
      <c r="G75" s="48"/>
      <c r="H75" s="48"/>
      <c r="I75" s="48"/>
      <c r="J75" s="51"/>
      <c r="K75" s="52"/>
    </row>
    <row r="76" spans="1:11" s="28" customFormat="1" ht="19.899999999999999" customHeight="1">
      <c r="A76" s="54" t="s">
        <v>1041</v>
      </c>
      <c r="B76" s="55"/>
      <c r="C76" s="55"/>
      <c r="D76" s="56" t="s">
        <v>1042</v>
      </c>
      <c r="E76" s="57"/>
      <c r="F76" s="57"/>
      <c r="G76" s="55"/>
      <c r="H76" s="55"/>
      <c r="I76" s="55"/>
      <c r="J76" s="58"/>
      <c r="K76" s="27"/>
    </row>
    <row r="77" spans="1:11" s="8" customFormat="1" ht="34.9" customHeight="1">
      <c r="A77" s="33" t="s">
        <v>158</v>
      </c>
      <c r="B77" s="29" t="s">
        <v>780</v>
      </c>
      <c r="C77" s="29" t="s">
        <v>753</v>
      </c>
      <c r="D77" s="30" t="s">
        <v>159</v>
      </c>
      <c r="E77" s="31" t="s">
        <v>87</v>
      </c>
      <c r="F77" s="23">
        <v>24.72</v>
      </c>
      <c r="G77" s="32">
        <v>252.2</v>
      </c>
      <c r="H77" s="32">
        <v>315.25</v>
      </c>
      <c r="I77" s="25">
        <f>TRUNC(H77*F77,2)</f>
        <v>7792.98</v>
      </c>
      <c r="J77" s="26">
        <f>I77/I$470</f>
        <v>2.2379271460920636E-3</v>
      </c>
      <c r="K77" s="10"/>
    </row>
    <row r="78" spans="1:11" s="28" customFormat="1" ht="19.899999999999999" customHeight="1">
      <c r="A78" s="54" t="s">
        <v>1043</v>
      </c>
      <c r="B78" s="55"/>
      <c r="C78" s="55"/>
      <c r="D78" s="56" t="s">
        <v>1044</v>
      </c>
      <c r="E78" s="57"/>
      <c r="F78" s="57"/>
      <c r="G78" s="55"/>
      <c r="H78" s="55"/>
      <c r="I78" s="55"/>
      <c r="J78" s="58"/>
      <c r="K78" s="27"/>
    </row>
    <row r="79" spans="1:11" s="8" customFormat="1" ht="34.9" customHeight="1">
      <c r="A79" s="33" t="s">
        <v>160</v>
      </c>
      <c r="B79" s="29" t="s">
        <v>995</v>
      </c>
      <c r="C79" s="29" t="s">
        <v>753</v>
      </c>
      <c r="D79" s="30" t="s">
        <v>161</v>
      </c>
      <c r="E79" s="31" t="s">
        <v>87</v>
      </c>
      <c r="F79" s="23">
        <v>208.88</v>
      </c>
      <c r="G79" s="32">
        <v>52.79</v>
      </c>
      <c r="H79" s="32">
        <v>65.98</v>
      </c>
      <c r="I79" s="25">
        <f t="shared" ref="I79:I82" si="12">TRUNC(H79*F79,2)</f>
        <v>13781.9</v>
      </c>
      <c r="J79" s="26">
        <f>I79/I$470</f>
        <v>3.9577784281143048E-3</v>
      </c>
      <c r="K79" s="10">
        <v>57.308551999999999</v>
      </c>
    </row>
    <row r="80" spans="1:11" s="8" customFormat="1" ht="34.9" customHeight="1">
      <c r="A80" s="33" t="s">
        <v>691</v>
      </c>
      <c r="B80" s="29" t="s">
        <v>996</v>
      </c>
      <c r="C80" s="29" t="s">
        <v>753</v>
      </c>
      <c r="D80" s="30" t="s">
        <v>162</v>
      </c>
      <c r="E80" s="31" t="s">
        <v>87</v>
      </c>
      <c r="F80" s="23">
        <v>1.36</v>
      </c>
      <c r="G80" s="32">
        <v>97.79</v>
      </c>
      <c r="H80" s="32">
        <v>122.23</v>
      </c>
      <c r="I80" s="25">
        <f t="shared" si="12"/>
        <v>166.23</v>
      </c>
      <c r="J80" s="26">
        <f>I80/I$470</f>
        <v>4.7736633418138346E-5</v>
      </c>
      <c r="K80" s="10"/>
    </row>
    <row r="81" spans="1:11" s="8" customFormat="1" ht="34.9" customHeight="1">
      <c r="A81" s="33" t="s">
        <v>692</v>
      </c>
      <c r="B81" s="29" t="s">
        <v>997</v>
      </c>
      <c r="C81" s="29" t="s">
        <v>753</v>
      </c>
      <c r="D81" s="30" t="s">
        <v>163</v>
      </c>
      <c r="E81" s="31" t="s">
        <v>98</v>
      </c>
      <c r="F81" s="23">
        <v>67.67</v>
      </c>
      <c r="G81" s="32">
        <v>28.7</v>
      </c>
      <c r="H81" s="32">
        <v>35.869999999999997</v>
      </c>
      <c r="I81" s="25">
        <f t="shared" si="12"/>
        <v>2427.3200000000002</v>
      </c>
      <c r="J81" s="26">
        <f>I81/I$470</f>
        <v>6.970588042381976E-4</v>
      </c>
      <c r="K81" s="10"/>
    </row>
    <row r="82" spans="1:11" s="8" customFormat="1" ht="34.9" customHeight="1">
      <c r="A82" s="33" t="s">
        <v>693</v>
      </c>
      <c r="B82" s="29" t="s">
        <v>781</v>
      </c>
      <c r="C82" s="29" t="s">
        <v>756</v>
      </c>
      <c r="D82" s="30" t="s">
        <v>164</v>
      </c>
      <c r="E82" s="31" t="s">
        <v>87</v>
      </c>
      <c r="F82" s="23">
        <v>47.41</v>
      </c>
      <c r="G82" s="32">
        <v>487.5</v>
      </c>
      <c r="H82" s="32">
        <v>609.37</v>
      </c>
      <c r="I82" s="25">
        <f t="shared" si="12"/>
        <v>28890.23</v>
      </c>
      <c r="J82" s="26">
        <f>I82/I$470</f>
        <v>8.296470666400187E-3</v>
      </c>
      <c r="K82" s="10"/>
    </row>
    <row r="83" spans="1:11" s="76" customFormat="1" ht="30" customHeight="1">
      <c r="A83" s="68"/>
      <c r="B83" s="69"/>
      <c r="C83" s="69"/>
      <c r="D83" s="70" t="s">
        <v>1086</v>
      </c>
      <c r="E83" s="71"/>
      <c r="F83" s="72"/>
      <c r="G83" s="69"/>
      <c r="H83" s="69"/>
      <c r="I83" s="73">
        <f>SUM(I77:I82)</f>
        <v>53058.659999999996</v>
      </c>
      <c r="J83" s="74"/>
      <c r="K83" s="75"/>
    </row>
    <row r="84" spans="1:11" s="53" customFormat="1" ht="30" customHeight="1">
      <c r="A84" s="47" t="s">
        <v>694</v>
      </c>
      <c r="B84" s="48"/>
      <c r="C84" s="48"/>
      <c r="D84" s="49" t="s">
        <v>696</v>
      </c>
      <c r="E84" s="50"/>
      <c r="F84" s="48"/>
      <c r="G84" s="48"/>
      <c r="H84" s="48"/>
      <c r="I84" s="48"/>
      <c r="J84" s="51"/>
      <c r="K84" s="52"/>
    </row>
    <row r="85" spans="1:11" s="28" customFormat="1" ht="19.899999999999999" customHeight="1">
      <c r="A85" s="54" t="s">
        <v>1051</v>
      </c>
      <c r="B85" s="55"/>
      <c r="C85" s="55"/>
      <c r="D85" s="56" t="s">
        <v>1052</v>
      </c>
      <c r="E85" s="57"/>
      <c r="F85" s="57"/>
      <c r="G85" s="55"/>
      <c r="H85" s="55"/>
      <c r="I85" s="55"/>
      <c r="J85" s="58"/>
      <c r="K85" s="27"/>
    </row>
    <row r="86" spans="1:11" s="8" customFormat="1" ht="34.9" customHeight="1">
      <c r="A86" s="33" t="s">
        <v>165</v>
      </c>
      <c r="B86" s="29" t="s">
        <v>782</v>
      </c>
      <c r="C86" s="29" t="s">
        <v>753</v>
      </c>
      <c r="D86" s="30" t="s">
        <v>166</v>
      </c>
      <c r="E86" s="31" t="s">
        <v>89</v>
      </c>
      <c r="F86" s="23">
        <v>16.2</v>
      </c>
      <c r="G86" s="32">
        <v>1190.33</v>
      </c>
      <c r="H86" s="32">
        <v>1487.91</v>
      </c>
      <c r="I86" s="25">
        <f t="shared" ref="I86:I90" si="13">TRUNC(H86*F86,2)</f>
        <v>24104.14</v>
      </c>
      <c r="J86" s="26">
        <f>I86/I$470</f>
        <v>6.9220387116614643E-3</v>
      </c>
      <c r="K86" s="10"/>
    </row>
    <row r="87" spans="1:11" s="8" customFormat="1" ht="34.9" customHeight="1">
      <c r="A87" s="33" t="s">
        <v>167</v>
      </c>
      <c r="B87" s="29" t="s">
        <v>782</v>
      </c>
      <c r="C87" s="29" t="s">
        <v>753</v>
      </c>
      <c r="D87" s="30" t="s">
        <v>168</v>
      </c>
      <c r="E87" s="31" t="s">
        <v>89</v>
      </c>
      <c r="F87" s="23">
        <v>6.3</v>
      </c>
      <c r="G87" s="32">
        <v>1190.33</v>
      </c>
      <c r="H87" s="32">
        <v>1487.91</v>
      </c>
      <c r="I87" s="25">
        <f t="shared" si="13"/>
        <v>9373.83</v>
      </c>
      <c r="J87" s="26">
        <f>I87/I$470</f>
        <v>2.6919033052634771E-3</v>
      </c>
      <c r="K87" s="10"/>
    </row>
    <row r="88" spans="1:11" s="8" customFormat="1" ht="34.9" customHeight="1">
      <c r="A88" s="33" t="s">
        <v>169</v>
      </c>
      <c r="B88" s="29" t="s">
        <v>782</v>
      </c>
      <c r="C88" s="29" t="s">
        <v>753</v>
      </c>
      <c r="D88" s="30" t="s">
        <v>170</v>
      </c>
      <c r="E88" s="31" t="s">
        <v>89</v>
      </c>
      <c r="F88" s="23">
        <v>7.2</v>
      </c>
      <c r="G88" s="32">
        <v>1190.33</v>
      </c>
      <c r="H88" s="32">
        <v>1487.91</v>
      </c>
      <c r="I88" s="25">
        <f t="shared" si="13"/>
        <v>10712.95</v>
      </c>
      <c r="J88" s="26">
        <f>I88/I$470</f>
        <v>3.0764613305471048E-3</v>
      </c>
      <c r="K88" s="10"/>
    </row>
    <row r="89" spans="1:11" s="8" customFormat="1" ht="34.9" customHeight="1">
      <c r="A89" s="33" t="s">
        <v>171</v>
      </c>
      <c r="B89" s="29" t="s">
        <v>783</v>
      </c>
      <c r="C89" s="29" t="s">
        <v>753</v>
      </c>
      <c r="D89" s="35" t="s">
        <v>675</v>
      </c>
      <c r="E89" s="31" t="s">
        <v>89</v>
      </c>
      <c r="F89" s="23">
        <v>14.4</v>
      </c>
      <c r="G89" s="32">
        <v>406.49</v>
      </c>
      <c r="H89" s="32">
        <v>508.11</v>
      </c>
      <c r="I89" s="25">
        <f t="shared" si="13"/>
        <v>7316.78</v>
      </c>
      <c r="J89" s="26">
        <f>I89/I$470</f>
        <v>2.1011757484278785E-3</v>
      </c>
      <c r="K89" s="10"/>
    </row>
    <row r="90" spans="1:11" s="8" customFormat="1" ht="34.9" customHeight="1">
      <c r="A90" s="33" t="s">
        <v>172</v>
      </c>
      <c r="B90" s="29" t="s">
        <v>998</v>
      </c>
      <c r="C90" s="29" t="s">
        <v>753</v>
      </c>
      <c r="D90" s="30" t="s">
        <v>173</v>
      </c>
      <c r="E90" s="31" t="s">
        <v>89</v>
      </c>
      <c r="F90" s="23">
        <v>5.4</v>
      </c>
      <c r="G90" s="32">
        <v>754.44</v>
      </c>
      <c r="H90" s="32">
        <v>943.05</v>
      </c>
      <c r="I90" s="25">
        <f t="shared" si="13"/>
        <v>5092.47</v>
      </c>
      <c r="J90" s="26">
        <f>I90/I$470</f>
        <v>1.4624157708167419E-3</v>
      </c>
      <c r="K90" s="10"/>
    </row>
    <row r="91" spans="1:11" s="28" customFormat="1" ht="19.899999999999999" customHeight="1">
      <c r="A91" s="54" t="s">
        <v>1053</v>
      </c>
      <c r="B91" s="55"/>
      <c r="C91" s="55"/>
      <c r="D91" s="56" t="s">
        <v>1054</v>
      </c>
      <c r="E91" s="57"/>
      <c r="F91" s="57"/>
      <c r="G91" s="55"/>
      <c r="H91" s="55"/>
      <c r="I91" s="55"/>
      <c r="J91" s="58"/>
      <c r="K91" s="27"/>
    </row>
    <row r="92" spans="1:11" s="8" customFormat="1" ht="25.15" customHeight="1">
      <c r="A92" s="33" t="s">
        <v>174</v>
      </c>
      <c r="B92" s="29" t="s">
        <v>784</v>
      </c>
      <c r="C92" s="29" t="s">
        <v>753</v>
      </c>
      <c r="D92" s="30" t="s">
        <v>175</v>
      </c>
      <c r="E92" s="31" t="s">
        <v>98</v>
      </c>
      <c r="F92" s="23">
        <v>14</v>
      </c>
      <c r="G92" s="32">
        <v>344.45</v>
      </c>
      <c r="H92" s="32">
        <v>430.56</v>
      </c>
      <c r="I92" s="25">
        <f t="shared" ref="I92:I94" si="14">TRUNC(H92*F92,2)</f>
        <v>6027.84</v>
      </c>
      <c r="J92" s="26">
        <f>I92/I$470</f>
        <v>1.7310280237212961E-3</v>
      </c>
      <c r="K92" s="10"/>
    </row>
    <row r="93" spans="1:11" s="8" customFormat="1" ht="25.15" customHeight="1">
      <c r="A93" s="33" t="s">
        <v>176</v>
      </c>
      <c r="B93" s="29" t="s">
        <v>785</v>
      </c>
      <c r="C93" s="29" t="s">
        <v>753</v>
      </c>
      <c r="D93" s="30" t="s">
        <v>177</v>
      </c>
      <c r="E93" s="31" t="s">
        <v>89</v>
      </c>
      <c r="F93" s="23">
        <v>22</v>
      </c>
      <c r="G93" s="32">
        <v>122.02</v>
      </c>
      <c r="H93" s="32">
        <v>152.52000000000001</v>
      </c>
      <c r="I93" s="25">
        <f t="shared" si="14"/>
        <v>3355.44</v>
      </c>
      <c r="J93" s="26">
        <f>I93/I$470</f>
        <v>9.6358905875328245E-4</v>
      </c>
      <c r="K93" s="10"/>
    </row>
    <row r="94" spans="1:11" s="8" customFormat="1" ht="25.15" customHeight="1">
      <c r="A94" s="33" t="s">
        <v>178</v>
      </c>
      <c r="B94" s="29" t="s">
        <v>999</v>
      </c>
      <c r="C94" s="29" t="s">
        <v>786</v>
      </c>
      <c r="D94" s="30" t="s">
        <v>179</v>
      </c>
      <c r="E94" s="31" t="s">
        <v>180</v>
      </c>
      <c r="F94" s="23">
        <v>8.32</v>
      </c>
      <c r="G94" s="32">
        <v>116.11</v>
      </c>
      <c r="H94" s="32">
        <v>145.13</v>
      </c>
      <c r="I94" s="25">
        <f t="shared" si="14"/>
        <v>1207.48</v>
      </c>
      <c r="J94" s="26">
        <f>I94/I$470</f>
        <v>3.4675467797469587E-4</v>
      </c>
      <c r="K94" s="10"/>
    </row>
    <row r="95" spans="1:11" s="28" customFormat="1" ht="19.899999999999999" customHeight="1">
      <c r="A95" s="54" t="s">
        <v>1055</v>
      </c>
      <c r="B95" s="55"/>
      <c r="C95" s="55"/>
      <c r="D95" s="56" t="s">
        <v>1056</v>
      </c>
      <c r="E95" s="57"/>
      <c r="F95" s="57"/>
      <c r="G95" s="55"/>
      <c r="H95" s="55"/>
      <c r="I95" s="55"/>
      <c r="J95" s="58"/>
      <c r="K95" s="27"/>
    </row>
    <row r="96" spans="1:11" s="8" customFormat="1" ht="34.9" customHeight="1">
      <c r="A96" s="33" t="s">
        <v>181</v>
      </c>
      <c r="B96" s="29" t="s">
        <v>787</v>
      </c>
      <c r="C96" s="29" t="s">
        <v>753</v>
      </c>
      <c r="D96" s="30" t="s">
        <v>182</v>
      </c>
      <c r="E96" s="31" t="s">
        <v>87</v>
      </c>
      <c r="F96" s="23">
        <v>7.35</v>
      </c>
      <c r="G96" s="32">
        <v>692.12</v>
      </c>
      <c r="H96" s="32">
        <v>865.15</v>
      </c>
      <c r="I96" s="25">
        <f t="shared" ref="I96:I98" si="15">TRUNC(H96*F96,2)</f>
        <v>6358.85</v>
      </c>
      <c r="J96" s="26">
        <f>I96/I$470</f>
        <v>1.826084890879679E-3</v>
      </c>
      <c r="K96" s="10"/>
    </row>
    <row r="97" spans="1:11" s="8" customFormat="1" ht="34.9" customHeight="1">
      <c r="A97" s="33" t="s">
        <v>183</v>
      </c>
      <c r="B97" s="36" t="s">
        <v>1000</v>
      </c>
      <c r="C97" s="29" t="s">
        <v>786</v>
      </c>
      <c r="D97" s="30" t="s">
        <v>184</v>
      </c>
      <c r="E97" s="31" t="s">
        <v>87</v>
      </c>
      <c r="F97" s="23">
        <v>2</v>
      </c>
      <c r="G97" s="32">
        <v>309.64</v>
      </c>
      <c r="H97" s="32">
        <v>387.05</v>
      </c>
      <c r="I97" s="25">
        <f t="shared" si="15"/>
        <v>774.1</v>
      </c>
      <c r="J97" s="26">
        <f>I97/I$470</f>
        <v>2.2229999355700473E-4</v>
      </c>
      <c r="K97" s="10"/>
    </row>
    <row r="98" spans="1:11" s="8" customFormat="1" ht="34.9" customHeight="1">
      <c r="A98" s="33" t="s">
        <v>185</v>
      </c>
      <c r="B98" s="36" t="s">
        <v>1000</v>
      </c>
      <c r="C98" s="29" t="s">
        <v>786</v>
      </c>
      <c r="D98" s="30" t="s">
        <v>186</v>
      </c>
      <c r="E98" s="31" t="s">
        <v>87</v>
      </c>
      <c r="F98" s="23">
        <v>2</v>
      </c>
      <c r="G98" s="32">
        <v>309.64</v>
      </c>
      <c r="H98" s="32">
        <v>387.05</v>
      </c>
      <c r="I98" s="25">
        <f t="shared" si="15"/>
        <v>774.1</v>
      </c>
      <c r="J98" s="26">
        <f>I98/I$470</f>
        <v>2.2229999355700473E-4</v>
      </c>
      <c r="K98" s="10"/>
    </row>
    <row r="99" spans="1:11" s="28" customFormat="1" ht="19.899999999999999" customHeight="1">
      <c r="A99" s="54" t="s">
        <v>1057</v>
      </c>
      <c r="B99" s="55"/>
      <c r="C99" s="55"/>
      <c r="D99" s="56" t="s">
        <v>1058</v>
      </c>
      <c r="E99" s="57"/>
      <c r="F99" s="57"/>
      <c r="G99" s="55"/>
      <c r="H99" s="55"/>
      <c r="I99" s="55"/>
      <c r="J99" s="58"/>
      <c r="K99" s="27"/>
    </row>
    <row r="100" spans="1:11" s="8" customFormat="1" ht="34.9" customHeight="1">
      <c r="A100" s="33" t="s">
        <v>187</v>
      </c>
      <c r="B100" s="29" t="s">
        <v>788</v>
      </c>
      <c r="C100" s="29" t="s">
        <v>753</v>
      </c>
      <c r="D100" s="30" t="s">
        <v>188</v>
      </c>
      <c r="E100" s="31" t="s">
        <v>87</v>
      </c>
      <c r="F100" s="23">
        <v>4.05</v>
      </c>
      <c r="G100" s="32">
        <v>672.69</v>
      </c>
      <c r="H100" s="32">
        <v>840.86</v>
      </c>
      <c r="I100" s="25">
        <f t="shared" ref="I100:I112" si="16">TRUNC(H100*F100,2)</f>
        <v>3405.48</v>
      </c>
      <c r="J100" s="26">
        <f t="shared" ref="J100:J112" si="17">I100/I$470</f>
        <v>9.779591552234962E-4</v>
      </c>
      <c r="K100" s="10"/>
    </row>
    <row r="101" spans="1:11" s="8" customFormat="1" ht="34.9" customHeight="1">
      <c r="A101" s="33" t="s">
        <v>189</v>
      </c>
      <c r="B101" s="29" t="s">
        <v>788</v>
      </c>
      <c r="C101" s="29" t="s">
        <v>753</v>
      </c>
      <c r="D101" s="30" t="s">
        <v>190</v>
      </c>
      <c r="E101" s="31" t="s">
        <v>87</v>
      </c>
      <c r="F101" s="23">
        <v>3.6</v>
      </c>
      <c r="G101" s="32">
        <v>672.69</v>
      </c>
      <c r="H101" s="32">
        <v>840.86</v>
      </c>
      <c r="I101" s="25">
        <f t="shared" si="16"/>
        <v>3027.09</v>
      </c>
      <c r="J101" s="26">
        <f t="shared" si="17"/>
        <v>8.6929606962469119E-4</v>
      </c>
      <c r="K101" s="10"/>
    </row>
    <row r="102" spans="1:11" s="8" customFormat="1" ht="34.9" customHeight="1">
      <c r="A102" s="33" t="s">
        <v>191</v>
      </c>
      <c r="B102" s="29" t="s">
        <v>788</v>
      </c>
      <c r="C102" s="29" t="s">
        <v>753</v>
      </c>
      <c r="D102" s="30" t="s">
        <v>192</v>
      </c>
      <c r="E102" s="31" t="s">
        <v>87</v>
      </c>
      <c r="F102" s="23">
        <v>7.7</v>
      </c>
      <c r="G102" s="32">
        <v>672.69</v>
      </c>
      <c r="H102" s="32">
        <v>840.86</v>
      </c>
      <c r="I102" s="25">
        <f t="shared" si="16"/>
        <v>6474.62</v>
      </c>
      <c r="J102" s="26">
        <f t="shared" si="17"/>
        <v>1.8593308155071099E-3</v>
      </c>
      <c r="K102" s="10"/>
    </row>
    <row r="103" spans="1:11" s="8" customFormat="1" ht="34.9" customHeight="1">
      <c r="A103" s="33" t="s">
        <v>193</v>
      </c>
      <c r="B103" s="29" t="s">
        <v>789</v>
      </c>
      <c r="C103" s="29" t="s">
        <v>753</v>
      </c>
      <c r="D103" s="30" t="s">
        <v>194</v>
      </c>
      <c r="E103" s="31" t="s">
        <v>87</v>
      </c>
      <c r="F103" s="23">
        <v>7.7</v>
      </c>
      <c r="G103" s="32">
        <v>355.84</v>
      </c>
      <c r="H103" s="32">
        <v>444.8</v>
      </c>
      <c r="I103" s="25">
        <f t="shared" si="16"/>
        <v>3424.96</v>
      </c>
      <c r="J103" s="26">
        <f t="shared" si="17"/>
        <v>9.8355326951685682E-4</v>
      </c>
      <c r="K103" s="10"/>
    </row>
    <row r="104" spans="1:11" s="8" customFormat="1" ht="34.9" customHeight="1">
      <c r="A104" s="33" t="s">
        <v>195</v>
      </c>
      <c r="B104" s="29" t="s">
        <v>788</v>
      </c>
      <c r="C104" s="29" t="s">
        <v>753</v>
      </c>
      <c r="D104" s="30" t="s">
        <v>196</v>
      </c>
      <c r="E104" s="31" t="s">
        <v>87</v>
      </c>
      <c r="F104" s="23">
        <v>8.4</v>
      </c>
      <c r="G104" s="32">
        <v>672.69</v>
      </c>
      <c r="H104" s="32">
        <v>840.86</v>
      </c>
      <c r="I104" s="25">
        <f t="shared" si="16"/>
        <v>7063.22</v>
      </c>
      <c r="J104" s="26">
        <f t="shared" si="17"/>
        <v>2.0283603675128625E-3</v>
      </c>
      <c r="K104" s="10"/>
    </row>
    <row r="105" spans="1:11" s="8" customFormat="1" ht="34.9" customHeight="1">
      <c r="A105" s="33" t="s">
        <v>197</v>
      </c>
      <c r="B105" s="29" t="s">
        <v>788</v>
      </c>
      <c r="C105" s="29" t="s">
        <v>753</v>
      </c>
      <c r="D105" s="30" t="s">
        <v>198</v>
      </c>
      <c r="E105" s="31" t="s">
        <v>87</v>
      </c>
      <c r="F105" s="23">
        <v>10.35</v>
      </c>
      <c r="G105" s="32">
        <v>672.69</v>
      </c>
      <c r="H105" s="32">
        <v>840.86</v>
      </c>
      <c r="I105" s="25">
        <f t="shared" si="16"/>
        <v>8702.9</v>
      </c>
      <c r="J105" s="26">
        <f t="shared" si="17"/>
        <v>2.4992308667191013E-3</v>
      </c>
      <c r="K105" s="10"/>
    </row>
    <row r="106" spans="1:11" s="8" customFormat="1" ht="34.9" customHeight="1">
      <c r="A106" s="33" t="s">
        <v>199</v>
      </c>
      <c r="B106" s="29" t="s">
        <v>788</v>
      </c>
      <c r="C106" s="29" t="s">
        <v>753</v>
      </c>
      <c r="D106" s="30" t="s">
        <v>200</v>
      </c>
      <c r="E106" s="31" t="s">
        <v>87</v>
      </c>
      <c r="F106" s="23">
        <v>77</v>
      </c>
      <c r="G106" s="32">
        <v>672.69</v>
      </c>
      <c r="H106" s="32">
        <v>840.86</v>
      </c>
      <c r="I106" s="25">
        <f t="shared" si="16"/>
        <v>64746.22</v>
      </c>
      <c r="J106" s="26">
        <f t="shared" si="17"/>
        <v>1.8593313898514933E-2</v>
      </c>
      <c r="K106" s="10"/>
    </row>
    <row r="107" spans="1:11" s="8" customFormat="1" ht="34.9" customHeight="1">
      <c r="A107" s="33" t="s">
        <v>201</v>
      </c>
      <c r="B107" s="29" t="s">
        <v>789</v>
      </c>
      <c r="C107" s="29" t="s">
        <v>753</v>
      </c>
      <c r="D107" s="30" t="s">
        <v>202</v>
      </c>
      <c r="E107" s="31" t="s">
        <v>87</v>
      </c>
      <c r="F107" s="23">
        <v>1.8</v>
      </c>
      <c r="G107" s="32">
        <v>355.84</v>
      </c>
      <c r="H107" s="32">
        <v>444.8</v>
      </c>
      <c r="I107" s="25">
        <f t="shared" si="16"/>
        <v>800.64</v>
      </c>
      <c r="J107" s="26">
        <f t="shared" si="17"/>
        <v>2.2992154352342108E-4</v>
      </c>
      <c r="K107" s="10"/>
    </row>
    <row r="108" spans="1:11" s="8" customFormat="1" ht="34.9" customHeight="1">
      <c r="A108" s="33" t="s">
        <v>203</v>
      </c>
      <c r="B108" s="29" t="s">
        <v>790</v>
      </c>
      <c r="C108" s="29" t="s">
        <v>756</v>
      </c>
      <c r="D108" s="30" t="s">
        <v>204</v>
      </c>
      <c r="E108" s="31" t="s">
        <v>87</v>
      </c>
      <c r="F108" s="23">
        <v>2.64</v>
      </c>
      <c r="G108" s="32">
        <v>668.68</v>
      </c>
      <c r="H108" s="32">
        <v>835.85</v>
      </c>
      <c r="I108" s="25">
        <f t="shared" si="16"/>
        <v>2206.64</v>
      </c>
      <c r="J108" s="26">
        <f t="shared" si="17"/>
        <v>6.3368564498466457E-4</v>
      </c>
      <c r="K108" s="10"/>
    </row>
    <row r="109" spans="1:11" s="8" customFormat="1" ht="34.9" customHeight="1">
      <c r="A109" s="33" t="s">
        <v>205</v>
      </c>
      <c r="B109" s="29" t="s">
        <v>789</v>
      </c>
      <c r="C109" s="29" t="s">
        <v>753</v>
      </c>
      <c r="D109" s="30" t="s">
        <v>206</v>
      </c>
      <c r="E109" s="31" t="s">
        <v>87</v>
      </c>
      <c r="F109" s="23">
        <v>2.1</v>
      </c>
      <c r="G109" s="32">
        <v>355.84</v>
      </c>
      <c r="H109" s="32">
        <v>444.8</v>
      </c>
      <c r="I109" s="25">
        <f t="shared" si="16"/>
        <v>934.08</v>
      </c>
      <c r="J109" s="26">
        <f t="shared" si="17"/>
        <v>2.6824180077732461E-4</v>
      </c>
      <c r="K109" s="10"/>
    </row>
    <row r="110" spans="1:11" s="8" customFormat="1" ht="34.9" customHeight="1">
      <c r="A110" s="33" t="s">
        <v>207</v>
      </c>
      <c r="B110" s="29" t="s">
        <v>789</v>
      </c>
      <c r="C110" s="29" t="s">
        <v>753</v>
      </c>
      <c r="D110" s="30" t="s">
        <v>208</v>
      </c>
      <c r="E110" s="31" t="s">
        <v>87</v>
      </c>
      <c r="F110" s="23">
        <v>207.9</v>
      </c>
      <c r="G110" s="32">
        <v>355.84</v>
      </c>
      <c r="H110" s="32">
        <v>444.8</v>
      </c>
      <c r="I110" s="25">
        <f t="shared" si="16"/>
        <v>92473.919999999998</v>
      </c>
      <c r="J110" s="26">
        <f t="shared" si="17"/>
        <v>2.6555938276955134E-2</v>
      </c>
      <c r="K110" s="10"/>
    </row>
    <row r="111" spans="1:11" s="8" customFormat="1" ht="34.9" customHeight="1">
      <c r="A111" s="33" t="s">
        <v>209</v>
      </c>
      <c r="B111" s="29" t="s">
        <v>788</v>
      </c>
      <c r="C111" s="29" t="s">
        <v>753</v>
      </c>
      <c r="D111" s="30" t="s">
        <v>210</v>
      </c>
      <c r="E111" s="31" t="s">
        <v>87</v>
      </c>
      <c r="F111" s="23">
        <v>1.87</v>
      </c>
      <c r="G111" s="32">
        <v>672.69</v>
      </c>
      <c r="H111" s="32">
        <v>840.86</v>
      </c>
      <c r="I111" s="25">
        <f t="shared" si="16"/>
        <v>1572.4</v>
      </c>
      <c r="J111" s="26">
        <f t="shared" si="17"/>
        <v>4.5154955415196258E-4</v>
      </c>
      <c r="K111" s="10"/>
    </row>
    <row r="112" spans="1:11" s="8" customFormat="1" ht="25.15" customHeight="1">
      <c r="A112" s="33" t="s">
        <v>211</v>
      </c>
      <c r="B112" s="29" t="s">
        <v>1001</v>
      </c>
      <c r="C112" s="29" t="s">
        <v>786</v>
      </c>
      <c r="D112" s="30" t="s">
        <v>212</v>
      </c>
      <c r="E112" s="31" t="s">
        <v>180</v>
      </c>
      <c r="F112" s="23">
        <v>4.2</v>
      </c>
      <c r="G112" s="32">
        <v>29.86</v>
      </c>
      <c r="H112" s="32">
        <v>37.32</v>
      </c>
      <c r="I112" s="25">
        <f t="shared" si="16"/>
        <v>156.74</v>
      </c>
      <c r="J112" s="26">
        <f t="shared" si="17"/>
        <v>4.501136931937078E-5</v>
      </c>
      <c r="K112" s="10"/>
    </row>
    <row r="113" spans="1:11" s="28" customFormat="1" ht="19.899999999999999" customHeight="1">
      <c r="A113" s="54" t="s">
        <v>1059</v>
      </c>
      <c r="B113" s="55"/>
      <c r="C113" s="55"/>
      <c r="D113" s="56" t="s">
        <v>1060</v>
      </c>
      <c r="E113" s="57"/>
      <c r="F113" s="57"/>
      <c r="G113" s="55"/>
      <c r="H113" s="55"/>
      <c r="I113" s="55"/>
      <c r="J113" s="58"/>
      <c r="K113" s="27"/>
    </row>
    <row r="114" spans="1:11" s="8" customFormat="1" ht="34.9" customHeight="1">
      <c r="A114" s="33" t="s">
        <v>213</v>
      </c>
      <c r="B114" s="29" t="s">
        <v>791</v>
      </c>
      <c r="C114" s="29" t="s">
        <v>786</v>
      </c>
      <c r="D114" s="30" t="s">
        <v>214</v>
      </c>
      <c r="E114" s="31" t="s">
        <v>87</v>
      </c>
      <c r="F114" s="23">
        <v>3.69</v>
      </c>
      <c r="G114" s="32">
        <v>893.47</v>
      </c>
      <c r="H114" s="32">
        <v>1116.83</v>
      </c>
      <c r="I114" s="25">
        <f t="shared" ref="I114:I118" si="18">TRUNC(H114*F114,2)</f>
        <v>4121.1000000000004</v>
      </c>
      <c r="J114" s="26">
        <f>I114/I$470</f>
        <v>1.1834653190127531E-3</v>
      </c>
      <c r="K114" s="10"/>
    </row>
    <row r="115" spans="1:11" s="8" customFormat="1" ht="34.9" customHeight="1">
      <c r="A115" s="33" t="s">
        <v>215</v>
      </c>
      <c r="B115" s="29" t="s">
        <v>787</v>
      </c>
      <c r="C115" s="29" t="s">
        <v>753</v>
      </c>
      <c r="D115" s="30" t="s">
        <v>216</v>
      </c>
      <c r="E115" s="31" t="s">
        <v>87</v>
      </c>
      <c r="F115" s="23">
        <v>3.51</v>
      </c>
      <c r="G115" s="32">
        <v>692.12</v>
      </c>
      <c r="H115" s="32">
        <v>865.15</v>
      </c>
      <c r="I115" s="25">
        <f t="shared" si="18"/>
        <v>3036.67</v>
      </c>
      <c r="J115" s="26">
        <f>I115/I$470</f>
        <v>8.7204717922070732E-4</v>
      </c>
      <c r="K115" s="10"/>
    </row>
    <row r="116" spans="1:11" s="8" customFormat="1" ht="34.9" customHeight="1">
      <c r="A116" s="33" t="s">
        <v>217</v>
      </c>
      <c r="B116" s="29" t="s">
        <v>787</v>
      </c>
      <c r="C116" s="29" t="s">
        <v>753</v>
      </c>
      <c r="D116" s="30" t="s">
        <v>218</v>
      </c>
      <c r="E116" s="31" t="s">
        <v>87</v>
      </c>
      <c r="F116" s="23">
        <v>3.9</v>
      </c>
      <c r="G116" s="32">
        <v>692.12</v>
      </c>
      <c r="H116" s="32">
        <v>865.15</v>
      </c>
      <c r="I116" s="25">
        <f t="shared" si="18"/>
        <v>3374.08</v>
      </c>
      <c r="J116" s="26">
        <f>I116/I$470</f>
        <v>9.6894194840565617E-4</v>
      </c>
      <c r="K116" s="10"/>
    </row>
    <row r="117" spans="1:11" s="8" customFormat="1" ht="34.9" customHeight="1">
      <c r="A117" s="33" t="s">
        <v>219</v>
      </c>
      <c r="B117" s="29" t="s">
        <v>791</v>
      </c>
      <c r="C117" s="29" t="s">
        <v>786</v>
      </c>
      <c r="D117" s="30" t="s">
        <v>220</v>
      </c>
      <c r="E117" s="31" t="s">
        <v>87</v>
      </c>
      <c r="F117" s="23">
        <v>2.16</v>
      </c>
      <c r="G117" s="32">
        <v>893.47</v>
      </c>
      <c r="H117" s="32">
        <v>1116.83</v>
      </c>
      <c r="I117" s="25">
        <f t="shared" si="18"/>
        <v>2412.35</v>
      </c>
      <c r="J117" s="26">
        <f>I117/I$470</f>
        <v>6.9275983652918266E-4</v>
      </c>
      <c r="K117" s="10"/>
    </row>
    <row r="118" spans="1:11" s="8" customFormat="1" ht="34.9" customHeight="1">
      <c r="A118" s="33" t="s">
        <v>221</v>
      </c>
      <c r="B118" s="29" t="s">
        <v>791</v>
      </c>
      <c r="C118" s="29" t="s">
        <v>786</v>
      </c>
      <c r="D118" s="30" t="s">
        <v>222</v>
      </c>
      <c r="E118" s="31" t="s">
        <v>87</v>
      </c>
      <c r="F118" s="23">
        <v>5.4</v>
      </c>
      <c r="G118" s="32">
        <v>893.47</v>
      </c>
      <c r="H118" s="32">
        <v>1116.83</v>
      </c>
      <c r="I118" s="25">
        <f t="shared" si="18"/>
        <v>6030.88</v>
      </c>
      <c r="J118" s="26">
        <f>I118/I$470</f>
        <v>1.7319010271839152E-3</v>
      </c>
      <c r="K118" s="10"/>
    </row>
    <row r="119" spans="1:11" s="28" customFormat="1" ht="19.899999999999999" customHeight="1">
      <c r="A119" s="54" t="s">
        <v>1061</v>
      </c>
      <c r="B119" s="55"/>
      <c r="C119" s="55"/>
      <c r="D119" s="56" t="s">
        <v>1062</v>
      </c>
      <c r="E119" s="57"/>
      <c r="F119" s="57"/>
      <c r="G119" s="55"/>
      <c r="H119" s="55"/>
      <c r="I119" s="55"/>
      <c r="J119" s="58"/>
      <c r="K119" s="27"/>
    </row>
    <row r="120" spans="1:11" s="38" customFormat="1" ht="25.15" customHeight="1">
      <c r="A120" s="33" t="s">
        <v>223</v>
      </c>
      <c r="B120" s="36" t="s">
        <v>1002</v>
      </c>
      <c r="C120" s="29" t="s">
        <v>786</v>
      </c>
      <c r="D120" s="35" t="s">
        <v>676</v>
      </c>
      <c r="E120" s="31" t="s">
        <v>87</v>
      </c>
      <c r="F120" s="23">
        <v>129.1</v>
      </c>
      <c r="G120" s="32">
        <v>185.7</v>
      </c>
      <c r="H120" s="32">
        <v>232.12</v>
      </c>
      <c r="I120" s="25">
        <f>TRUNC(H120*F120,2)</f>
        <v>29966.69</v>
      </c>
      <c r="J120" s="26">
        <f>I120/I$470</f>
        <v>8.6056000438247734E-3</v>
      </c>
      <c r="K120" s="37"/>
    </row>
    <row r="121" spans="1:11" s="28" customFormat="1" ht="19.899999999999999" customHeight="1">
      <c r="A121" s="54" t="s">
        <v>1063</v>
      </c>
      <c r="B121" s="55"/>
      <c r="C121" s="55"/>
      <c r="D121" s="56" t="s">
        <v>1064</v>
      </c>
      <c r="E121" s="57"/>
      <c r="F121" s="57"/>
      <c r="G121" s="55"/>
      <c r="H121" s="55"/>
      <c r="I121" s="55"/>
      <c r="J121" s="58"/>
      <c r="K121" s="27"/>
    </row>
    <row r="122" spans="1:11" s="8" customFormat="1" ht="25.15" customHeight="1">
      <c r="A122" s="33" t="s">
        <v>4</v>
      </c>
      <c r="B122" s="29" t="s">
        <v>1003</v>
      </c>
      <c r="C122" s="29" t="s">
        <v>786</v>
      </c>
      <c r="D122" s="30" t="s">
        <v>224</v>
      </c>
      <c r="E122" s="31" t="s">
        <v>87</v>
      </c>
      <c r="F122" s="23">
        <v>4.4000000000000004</v>
      </c>
      <c r="G122" s="32">
        <v>571.76</v>
      </c>
      <c r="H122" s="32">
        <v>714.7</v>
      </c>
      <c r="I122" s="25">
        <f>TRUNC(H122*F122,2)</f>
        <v>3144.68</v>
      </c>
      <c r="J122" s="26">
        <f>I122/I$470</f>
        <v>9.0306464764092697E-4</v>
      </c>
      <c r="K122" s="10"/>
    </row>
    <row r="123" spans="1:11" s="76" customFormat="1" ht="30" customHeight="1">
      <c r="A123" s="68"/>
      <c r="B123" s="69"/>
      <c r="C123" s="69"/>
      <c r="D123" s="70" t="s">
        <v>1086</v>
      </c>
      <c r="E123" s="71"/>
      <c r="F123" s="72"/>
      <c r="G123" s="69"/>
      <c r="H123" s="69"/>
      <c r="I123" s="73">
        <f>SUM(I86:I122)</f>
        <v>322173.33999999997</v>
      </c>
      <c r="J123" s="74"/>
      <c r="K123" s="75"/>
    </row>
    <row r="124" spans="1:11" s="53" customFormat="1" ht="30" customHeight="1">
      <c r="A124" s="47" t="s">
        <v>705</v>
      </c>
      <c r="B124" s="48"/>
      <c r="C124" s="48"/>
      <c r="D124" s="49" t="s">
        <v>706</v>
      </c>
      <c r="E124" s="50"/>
      <c r="F124" s="48"/>
      <c r="G124" s="48"/>
      <c r="H124" s="48"/>
      <c r="I124" s="48"/>
      <c r="J124" s="51"/>
      <c r="K124" s="52"/>
    </row>
    <row r="125" spans="1:11" s="8" customFormat="1" ht="25.15" customHeight="1">
      <c r="A125" s="33" t="s">
        <v>225</v>
      </c>
      <c r="B125" s="29" t="s">
        <v>1004</v>
      </c>
      <c r="C125" s="29" t="s">
        <v>786</v>
      </c>
      <c r="D125" s="30" t="s">
        <v>226</v>
      </c>
      <c r="E125" s="31" t="s">
        <v>87</v>
      </c>
      <c r="F125" s="23">
        <v>308.3</v>
      </c>
      <c r="G125" s="32">
        <v>204.57</v>
      </c>
      <c r="H125" s="32">
        <v>255.71</v>
      </c>
      <c r="I125" s="25">
        <f t="shared" ref="I125:I130" si="19">TRUNC(H125*F125,2)</f>
        <v>78835.39</v>
      </c>
      <c r="J125" s="26">
        <f t="shared" ref="J125:J130" si="20">I125/I$470</f>
        <v>2.2639331725957827E-2</v>
      </c>
      <c r="K125" s="10"/>
    </row>
    <row r="126" spans="1:11" s="8" customFormat="1" ht="25.15" customHeight="1">
      <c r="A126" s="33" t="s">
        <v>227</v>
      </c>
      <c r="B126" s="29" t="s">
        <v>1005</v>
      </c>
      <c r="C126" s="29" t="s">
        <v>786</v>
      </c>
      <c r="D126" s="30" t="s">
        <v>228</v>
      </c>
      <c r="E126" s="31" t="s">
        <v>87</v>
      </c>
      <c r="F126" s="23">
        <v>358.88</v>
      </c>
      <c r="G126" s="32">
        <v>263.16000000000003</v>
      </c>
      <c r="H126" s="32">
        <v>328.95</v>
      </c>
      <c r="I126" s="25">
        <f t="shared" si="19"/>
        <v>118053.57</v>
      </c>
      <c r="J126" s="26">
        <f t="shared" si="20"/>
        <v>3.3901702429119503E-2</v>
      </c>
      <c r="K126" s="10"/>
    </row>
    <row r="127" spans="1:11" s="8" customFormat="1" ht="25.15" customHeight="1">
      <c r="A127" s="33" t="s">
        <v>229</v>
      </c>
      <c r="B127" s="29" t="s">
        <v>792</v>
      </c>
      <c r="C127" s="29" t="s">
        <v>756</v>
      </c>
      <c r="D127" s="30" t="s">
        <v>230</v>
      </c>
      <c r="E127" s="31" t="s">
        <v>87</v>
      </c>
      <c r="F127" s="23">
        <v>1.34</v>
      </c>
      <c r="G127" s="32">
        <v>69.099999999999994</v>
      </c>
      <c r="H127" s="32">
        <v>86.37</v>
      </c>
      <c r="I127" s="25">
        <f t="shared" si="19"/>
        <v>115.73</v>
      </c>
      <c r="J127" s="26">
        <f t="shared" si="20"/>
        <v>3.3234437739765091E-5</v>
      </c>
      <c r="K127" s="10"/>
    </row>
    <row r="128" spans="1:11" s="8" customFormat="1" ht="25.15" customHeight="1">
      <c r="A128" s="33" t="s">
        <v>231</v>
      </c>
      <c r="B128" s="29" t="s">
        <v>793</v>
      </c>
      <c r="C128" s="29" t="s">
        <v>753</v>
      </c>
      <c r="D128" s="30" t="s">
        <v>232</v>
      </c>
      <c r="E128" s="31" t="s">
        <v>87</v>
      </c>
      <c r="F128" s="23">
        <v>2803.59</v>
      </c>
      <c r="G128" s="32">
        <v>37.75</v>
      </c>
      <c r="H128" s="32">
        <v>47.18</v>
      </c>
      <c r="I128" s="25">
        <f t="shared" si="19"/>
        <v>132273.37</v>
      </c>
      <c r="J128" s="26">
        <f t="shared" si="20"/>
        <v>3.7985233559957761E-2</v>
      </c>
      <c r="K128" s="10"/>
    </row>
    <row r="129" spans="1:11" s="8" customFormat="1" ht="25.15" customHeight="1">
      <c r="A129" s="33" t="s">
        <v>233</v>
      </c>
      <c r="B129" s="29" t="s">
        <v>794</v>
      </c>
      <c r="C129" s="29" t="s">
        <v>753</v>
      </c>
      <c r="D129" s="30" t="s">
        <v>234</v>
      </c>
      <c r="E129" s="31" t="s">
        <v>98</v>
      </c>
      <c r="F129" s="23">
        <v>82.6</v>
      </c>
      <c r="G129" s="32">
        <v>46.16</v>
      </c>
      <c r="H129" s="32">
        <v>57.7</v>
      </c>
      <c r="I129" s="25">
        <f t="shared" si="19"/>
        <v>4766.0200000000004</v>
      </c>
      <c r="J129" s="26">
        <f t="shared" si="20"/>
        <v>1.3686684088522875E-3</v>
      </c>
      <c r="K129" s="10"/>
    </row>
    <row r="130" spans="1:11" s="8" customFormat="1" ht="25.15" customHeight="1">
      <c r="A130" s="33" t="s">
        <v>235</v>
      </c>
      <c r="B130" s="29" t="s">
        <v>795</v>
      </c>
      <c r="C130" s="29" t="s">
        <v>753</v>
      </c>
      <c r="D130" s="30" t="s">
        <v>236</v>
      </c>
      <c r="E130" s="31" t="s">
        <v>98</v>
      </c>
      <c r="F130" s="23">
        <v>209.72</v>
      </c>
      <c r="G130" s="32">
        <v>26.86</v>
      </c>
      <c r="H130" s="32">
        <v>33.57</v>
      </c>
      <c r="I130" s="25">
        <f t="shared" si="19"/>
        <v>7040.3</v>
      </c>
      <c r="J130" s="26">
        <f t="shared" si="20"/>
        <v>2.0217783808802229E-3</v>
      </c>
      <c r="K130" s="10"/>
    </row>
    <row r="131" spans="1:11" s="76" customFormat="1" ht="30" customHeight="1">
      <c r="A131" s="68"/>
      <c r="B131" s="69"/>
      <c r="C131" s="69"/>
      <c r="D131" s="70" t="s">
        <v>1086</v>
      </c>
      <c r="E131" s="71"/>
      <c r="F131" s="72"/>
      <c r="G131" s="69"/>
      <c r="H131" s="69"/>
      <c r="I131" s="73">
        <f>SUM(I125:I130)</f>
        <v>341084.38000000006</v>
      </c>
      <c r="J131" s="74"/>
      <c r="K131" s="75"/>
    </row>
    <row r="132" spans="1:11" s="53" customFormat="1" ht="30" customHeight="1">
      <c r="A132" s="47" t="s">
        <v>707</v>
      </c>
      <c r="B132" s="48"/>
      <c r="C132" s="48"/>
      <c r="D132" s="49" t="s">
        <v>708</v>
      </c>
      <c r="E132" s="50"/>
      <c r="F132" s="48"/>
      <c r="G132" s="48"/>
      <c r="H132" s="48"/>
      <c r="I132" s="48"/>
      <c r="J132" s="51"/>
      <c r="K132" s="52"/>
    </row>
    <row r="133" spans="1:11" s="8" customFormat="1" ht="25.15" customHeight="1">
      <c r="A133" s="33" t="s">
        <v>237</v>
      </c>
      <c r="B133" s="29" t="s">
        <v>796</v>
      </c>
      <c r="C133" s="29" t="s">
        <v>753</v>
      </c>
      <c r="D133" s="30" t="s">
        <v>238</v>
      </c>
      <c r="E133" s="31" t="s">
        <v>87</v>
      </c>
      <c r="F133" s="23">
        <v>0</v>
      </c>
      <c r="G133" s="32">
        <v>45.05</v>
      </c>
      <c r="H133" s="32">
        <v>56.31</v>
      </c>
      <c r="I133" s="25">
        <f>H133*F133</f>
        <v>0</v>
      </c>
      <c r="J133" s="26">
        <f>I133/I$470</f>
        <v>0</v>
      </c>
      <c r="K133" s="10"/>
    </row>
    <row r="134" spans="1:11" s="76" customFormat="1" ht="30" customHeight="1">
      <c r="A134" s="68"/>
      <c r="B134" s="69"/>
      <c r="C134" s="69"/>
      <c r="D134" s="70" t="s">
        <v>1086</v>
      </c>
      <c r="E134" s="71"/>
      <c r="F134" s="72"/>
      <c r="G134" s="69"/>
      <c r="H134" s="69"/>
      <c r="I134" s="73">
        <f>SUM(I133)</f>
        <v>0</v>
      </c>
      <c r="J134" s="74"/>
      <c r="K134" s="75"/>
    </row>
    <row r="135" spans="1:11" s="53" customFormat="1" ht="30" customHeight="1">
      <c r="A135" s="47" t="s">
        <v>710</v>
      </c>
      <c r="B135" s="48"/>
      <c r="C135" s="48"/>
      <c r="D135" s="49" t="s">
        <v>709</v>
      </c>
      <c r="E135" s="50"/>
      <c r="F135" s="48"/>
      <c r="G135" s="48"/>
      <c r="H135" s="48"/>
      <c r="I135" s="48"/>
      <c r="J135" s="51"/>
      <c r="K135" s="52"/>
    </row>
    <row r="136" spans="1:11" s="8" customFormat="1" ht="25.15" customHeight="1">
      <c r="A136" s="33" t="s">
        <v>239</v>
      </c>
      <c r="B136" s="29" t="s">
        <v>797</v>
      </c>
      <c r="C136" s="29" t="s">
        <v>753</v>
      </c>
      <c r="D136" s="30" t="s">
        <v>240</v>
      </c>
      <c r="E136" s="31" t="s">
        <v>87</v>
      </c>
      <c r="F136" s="23">
        <v>506.56</v>
      </c>
      <c r="G136" s="32">
        <v>5.4</v>
      </c>
      <c r="H136" s="32">
        <v>6.75</v>
      </c>
      <c r="I136" s="25">
        <f t="shared" ref="I136:I144" si="21">TRUNC(H136*F136,2)</f>
        <v>3419.28</v>
      </c>
      <c r="J136" s="26">
        <f t="shared" ref="J136:J144" si="22">I136/I$470</f>
        <v>9.819221314682795E-4</v>
      </c>
      <c r="K136" s="10"/>
    </row>
    <row r="137" spans="1:11" s="8" customFormat="1" ht="25.15" customHeight="1">
      <c r="A137" s="33" t="s">
        <v>241</v>
      </c>
      <c r="B137" s="29" t="s">
        <v>798</v>
      </c>
      <c r="C137" s="29" t="s">
        <v>753</v>
      </c>
      <c r="D137" s="30" t="s">
        <v>242</v>
      </c>
      <c r="E137" s="31" t="s">
        <v>87</v>
      </c>
      <c r="F137" s="23">
        <v>153.11000000000001</v>
      </c>
      <c r="G137" s="32">
        <v>6.99</v>
      </c>
      <c r="H137" s="32">
        <v>8.73</v>
      </c>
      <c r="I137" s="25">
        <f t="shared" si="21"/>
        <v>1336.65</v>
      </c>
      <c r="J137" s="26">
        <f t="shared" si="22"/>
        <v>3.838487099702498E-4</v>
      </c>
      <c r="K137" s="10"/>
    </row>
    <row r="138" spans="1:11" s="8" customFormat="1" ht="25.15" customHeight="1">
      <c r="A138" s="33" t="s">
        <v>243</v>
      </c>
      <c r="B138" s="29" t="s">
        <v>799</v>
      </c>
      <c r="C138" s="29" t="s">
        <v>753</v>
      </c>
      <c r="D138" s="30" t="s">
        <v>244</v>
      </c>
      <c r="E138" s="31" t="s">
        <v>87</v>
      </c>
      <c r="F138" s="23">
        <v>506.56</v>
      </c>
      <c r="G138" s="32">
        <v>43.4</v>
      </c>
      <c r="H138" s="32">
        <v>54.25</v>
      </c>
      <c r="I138" s="25">
        <f t="shared" si="21"/>
        <v>27480.880000000001</v>
      </c>
      <c r="J138" s="26">
        <f t="shared" si="22"/>
        <v>7.8917445380969134E-3</v>
      </c>
      <c r="K138" s="10"/>
    </row>
    <row r="139" spans="1:11" s="8" customFormat="1" ht="25.15" customHeight="1">
      <c r="A139" s="33" t="s">
        <v>245</v>
      </c>
      <c r="B139" s="29" t="s">
        <v>800</v>
      </c>
      <c r="C139" s="29" t="s">
        <v>753</v>
      </c>
      <c r="D139" s="30" t="s">
        <v>246</v>
      </c>
      <c r="E139" s="31" t="s">
        <v>87</v>
      </c>
      <c r="F139" s="23">
        <v>406.08</v>
      </c>
      <c r="G139" s="32">
        <v>29.93</v>
      </c>
      <c r="H139" s="32">
        <v>37.409999999999997</v>
      </c>
      <c r="I139" s="25">
        <f t="shared" si="21"/>
        <v>15191.45</v>
      </c>
      <c r="J139" s="26">
        <f t="shared" si="22"/>
        <v>4.3625619908559095E-3</v>
      </c>
      <c r="K139" s="10"/>
    </row>
    <row r="140" spans="1:11" s="8" customFormat="1" ht="25.15" customHeight="1">
      <c r="A140" s="33" t="s">
        <v>247</v>
      </c>
      <c r="B140" s="29" t="s">
        <v>800</v>
      </c>
      <c r="C140" s="29" t="s">
        <v>753</v>
      </c>
      <c r="D140" s="30" t="s">
        <v>248</v>
      </c>
      <c r="E140" s="31" t="s">
        <v>87</v>
      </c>
      <c r="F140" s="23">
        <v>153.11000000000001</v>
      </c>
      <c r="G140" s="32">
        <v>29.93</v>
      </c>
      <c r="H140" s="32">
        <v>37.409999999999997</v>
      </c>
      <c r="I140" s="25">
        <f t="shared" si="21"/>
        <v>5727.84</v>
      </c>
      <c r="J140" s="26">
        <f t="shared" si="22"/>
        <v>1.6448763662260096E-3</v>
      </c>
      <c r="K140" s="10"/>
    </row>
    <row r="141" spans="1:11" s="8" customFormat="1" ht="25.15" customHeight="1">
      <c r="A141" s="33" t="s">
        <v>249</v>
      </c>
      <c r="B141" s="29" t="s">
        <v>801</v>
      </c>
      <c r="C141" s="29" t="s">
        <v>756</v>
      </c>
      <c r="D141" s="30" t="s">
        <v>250</v>
      </c>
      <c r="E141" s="31" t="s">
        <v>118</v>
      </c>
      <c r="F141" s="23">
        <v>1.18</v>
      </c>
      <c r="G141" s="32">
        <v>789.29</v>
      </c>
      <c r="H141" s="32">
        <v>986.61</v>
      </c>
      <c r="I141" s="25">
        <f t="shared" si="21"/>
        <v>1164.19</v>
      </c>
      <c r="J141" s="26">
        <f t="shared" si="22"/>
        <v>3.34322993798126E-4</v>
      </c>
      <c r="K141" s="10"/>
    </row>
    <row r="142" spans="1:11" s="8" customFormat="1" ht="34.9" customHeight="1">
      <c r="A142" s="33" t="s">
        <v>251</v>
      </c>
      <c r="B142" s="29" t="s">
        <v>802</v>
      </c>
      <c r="C142" s="29" t="s">
        <v>753</v>
      </c>
      <c r="D142" s="30" t="s">
        <v>252</v>
      </c>
      <c r="E142" s="31" t="s">
        <v>87</v>
      </c>
      <c r="F142" s="23">
        <v>990.77</v>
      </c>
      <c r="G142" s="32">
        <v>78.53</v>
      </c>
      <c r="H142" s="32">
        <v>98.16</v>
      </c>
      <c r="I142" s="25">
        <f t="shared" si="21"/>
        <v>97253.98</v>
      </c>
      <c r="J142" s="26">
        <f t="shared" si="22"/>
        <v>2.7928638583378199E-2</v>
      </c>
      <c r="K142" s="10"/>
    </row>
    <row r="143" spans="1:11" s="8" customFormat="1" ht="34.9" customHeight="1">
      <c r="A143" s="33" t="s">
        <v>253</v>
      </c>
      <c r="B143" s="29" t="s">
        <v>1006</v>
      </c>
      <c r="C143" s="29" t="s">
        <v>786</v>
      </c>
      <c r="D143" s="30" t="s">
        <v>254</v>
      </c>
      <c r="E143" s="31" t="s">
        <v>87</v>
      </c>
      <c r="F143" s="23">
        <v>14.07</v>
      </c>
      <c r="G143" s="32">
        <v>124.75</v>
      </c>
      <c r="H143" s="32">
        <v>155.93</v>
      </c>
      <c r="I143" s="25">
        <f t="shared" si="21"/>
        <v>2193.9299999999998</v>
      </c>
      <c r="J143" s="26">
        <f t="shared" si="22"/>
        <v>6.3003568642878093E-4</v>
      </c>
      <c r="K143" s="10"/>
    </row>
    <row r="144" spans="1:11" s="8" customFormat="1" ht="25.15" customHeight="1">
      <c r="A144" s="33" t="s">
        <v>255</v>
      </c>
      <c r="B144" s="29" t="s">
        <v>803</v>
      </c>
      <c r="C144" s="29" t="s">
        <v>753</v>
      </c>
      <c r="D144" s="30" t="s">
        <v>256</v>
      </c>
      <c r="E144" s="31" t="s">
        <v>98</v>
      </c>
      <c r="F144" s="23">
        <v>558.41999999999996</v>
      </c>
      <c r="G144" s="32">
        <v>42.89</v>
      </c>
      <c r="H144" s="32">
        <v>53.61</v>
      </c>
      <c r="I144" s="25">
        <f t="shared" si="21"/>
        <v>29936.89</v>
      </c>
      <c r="J144" s="26">
        <f t="shared" si="22"/>
        <v>8.597042312513575E-3</v>
      </c>
      <c r="K144" s="10"/>
    </row>
    <row r="145" spans="1:11" s="76" customFormat="1" ht="30" customHeight="1">
      <c r="A145" s="68"/>
      <c r="B145" s="69"/>
      <c r="C145" s="69"/>
      <c r="D145" s="70" t="s">
        <v>1086</v>
      </c>
      <c r="E145" s="71"/>
      <c r="F145" s="72"/>
      <c r="G145" s="69"/>
      <c r="H145" s="69"/>
      <c r="I145" s="73">
        <f>SUM(I136:I144)</f>
        <v>183705.09000000003</v>
      </c>
      <c r="J145" s="74"/>
      <c r="K145" s="75"/>
    </row>
    <row r="146" spans="1:11" s="53" customFormat="1" ht="30" customHeight="1">
      <c r="A146" s="47" t="s">
        <v>712</v>
      </c>
      <c r="B146" s="48"/>
      <c r="C146" s="48"/>
      <c r="D146" s="49" t="s">
        <v>711</v>
      </c>
      <c r="E146" s="50"/>
      <c r="F146" s="48"/>
      <c r="G146" s="48"/>
      <c r="H146" s="48"/>
      <c r="I146" s="48"/>
      <c r="J146" s="51"/>
      <c r="K146" s="52"/>
    </row>
    <row r="147" spans="1:11" s="28" customFormat="1" ht="19.899999999999999" customHeight="1">
      <c r="A147" s="54" t="s">
        <v>1065</v>
      </c>
      <c r="B147" s="55"/>
      <c r="C147" s="55"/>
      <c r="D147" s="56" t="s">
        <v>1066</v>
      </c>
      <c r="E147" s="57"/>
      <c r="F147" s="57"/>
      <c r="G147" s="55"/>
      <c r="H147" s="55"/>
      <c r="I147" s="55"/>
      <c r="J147" s="58"/>
      <c r="K147" s="27"/>
    </row>
    <row r="148" spans="1:11" s="8" customFormat="1" ht="25.15" customHeight="1">
      <c r="A148" s="33" t="s">
        <v>257</v>
      </c>
      <c r="B148" s="29" t="s">
        <v>804</v>
      </c>
      <c r="C148" s="29" t="s">
        <v>753</v>
      </c>
      <c r="D148" s="30" t="s">
        <v>258</v>
      </c>
      <c r="E148" s="31" t="s">
        <v>87</v>
      </c>
      <c r="F148" s="23">
        <v>441.64</v>
      </c>
      <c r="G148" s="32">
        <v>45.06</v>
      </c>
      <c r="H148" s="32">
        <v>56.32</v>
      </c>
      <c r="I148" s="25">
        <f t="shared" ref="I148:I155" si="23">TRUNC(H148*F148,2)</f>
        <v>24873.16</v>
      </c>
      <c r="J148" s="26">
        <f t="shared" ref="J148:J155" si="24">I148/I$470</f>
        <v>7.1428798704848825E-3</v>
      </c>
      <c r="K148" s="10"/>
    </row>
    <row r="149" spans="1:11" s="8" customFormat="1" ht="34.9" customHeight="1">
      <c r="A149" s="33" t="s">
        <v>259</v>
      </c>
      <c r="B149" s="29" t="s">
        <v>805</v>
      </c>
      <c r="C149" s="29" t="s">
        <v>753</v>
      </c>
      <c r="D149" s="30" t="s">
        <v>260</v>
      </c>
      <c r="E149" s="31" t="s">
        <v>87</v>
      </c>
      <c r="F149" s="23">
        <v>1766.57</v>
      </c>
      <c r="G149" s="32">
        <v>41.85</v>
      </c>
      <c r="H149" s="32">
        <v>52.31</v>
      </c>
      <c r="I149" s="25">
        <f t="shared" si="23"/>
        <v>92409.27</v>
      </c>
      <c r="J149" s="26">
        <f t="shared" si="24"/>
        <v>2.6537372594764901E-2</v>
      </c>
      <c r="K149" s="10"/>
    </row>
    <row r="150" spans="1:11" s="8" customFormat="1" ht="34.9" customHeight="1">
      <c r="A150" s="33" t="s">
        <v>261</v>
      </c>
      <c r="B150" s="29" t="s">
        <v>806</v>
      </c>
      <c r="C150" s="29" t="s">
        <v>753</v>
      </c>
      <c r="D150" s="30" t="s">
        <v>262</v>
      </c>
      <c r="E150" s="31" t="s">
        <v>87</v>
      </c>
      <c r="F150" s="23">
        <v>178.45</v>
      </c>
      <c r="G150" s="32">
        <v>66.040000000000006</v>
      </c>
      <c r="H150" s="32">
        <v>82.55</v>
      </c>
      <c r="I150" s="25">
        <f t="shared" si="23"/>
        <v>14731.04</v>
      </c>
      <c r="J150" s="26">
        <f t="shared" si="24"/>
        <v>4.2303450420978928E-3</v>
      </c>
      <c r="K150" s="10"/>
    </row>
    <row r="151" spans="1:11" s="8" customFormat="1" ht="34.9" customHeight="1">
      <c r="A151" s="33" t="s">
        <v>263</v>
      </c>
      <c r="B151" s="29" t="s">
        <v>806</v>
      </c>
      <c r="C151" s="29" t="s">
        <v>753</v>
      </c>
      <c r="D151" s="30" t="s">
        <v>264</v>
      </c>
      <c r="E151" s="31" t="s">
        <v>87</v>
      </c>
      <c r="F151" s="23">
        <v>993.79</v>
      </c>
      <c r="G151" s="32">
        <v>66.040000000000006</v>
      </c>
      <c r="H151" s="32">
        <v>82.55</v>
      </c>
      <c r="I151" s="25">
        <f t="shared" si="23"/>
        <v>82037.36</v>
      </c>
      <c r="J151" s="26">
        <f t="shared" si="24"/>
        <v>2.3558848468458439E-2</v>
      </c>
      <c r="K151" s="10"/>
    </row>
    <row r="152" spans="1:11" s="8" customFormat="1" ht="25.15" customHeight="1">
      <c r="A152" s="33" t="s">
        <v>265</v>
      </c>
      <c r="B152" s="29" t="s">
        <v>807</v>
      </c>
      <c r="C152" s="29" t="s">
        <v>756</v>
      </c>
      <c r="D152" s="30" t="s">
        <v>266</v>
      </c>
      <c r="E152" s="31" t="s">
        <v>87</v>
      </c>
      <c r="F152" s="23">
        <v>131.94</v>
      </c>
      <c r="G152" s="32">
        <v>238.26</v>
      </c>
      <c r="H152" s="32">
        <v>297.82</v>
      </c>
      <c r="I152" s="25">
        <f t="shared" si="23"/>
        <v>39294.370000000003</v>
      </c>
      <c r="J152" s="26">
        <f t="shared" si="24"/>
        <v>1.128425035244356E-2</v>
      </c>
      <c r="K152" s="10"/>
    </row>
    <row r="153" spans="1:11" s="8" customFormat="1" ht="25.15" customHeight="1">
      <c r="A153" s="33" t="s">
        <v>267</v>
      </c>
      <c r="B153" s="29" t="s">
        <v>808</v>
      </c>
      <c r="C153" s="29" t="s">
        <v>756</v>
      </c>
      <c r="D153" s="30" t="s">
        <v>268</v>
      </c>
      <c r="E153" s="31" t="s">
        <v>87</v>
      </c>
      <c r="F153" s="23">
        <v>5.58</v>
      </c>
      <c r="G153" s="32">
        <v>148.52000000000001</v>
      </c>
      <c r="H153" s="32">
        <v>185.65</v>
      </c>
      <c r="I153" s="25">
        <f t="shared" si="23"/>
        <v>1035.92</v>
      </c>
      <c r="J153" s="26">
        <f t="shared" si="24"/>
        <v>2.9748741677505791E-4</v>
      </c>
      <c r="K153" s="10"/>
    </row>
    <row r="154" spans="1:11" s="8" customFormat="1" ht="25.15" customHeight="1">
      <c r="A154" s="33" t="s">
        <v>269</v>
      </c>
      <c r="B154" s="29" t="s">
        <v>1007</v>
      </c>
      <c r="C154" s="29" t="s">
        <v>753</v>
      </c>
      <c r="D154" s="30" t="s">
        <v>270</v>
      </c>
      <c r="E154" s="31" t="s">
        <v>87</v>
      </c>
      <c r="F154" s="23">
        <v>1035.97</v>
      </c>
      <c r="G154" s="32">
        <v>112.27</v>
      </c>
      <c r="H154" s="32">
        <v>140.33000000000001</v>
      </c>
      <c r="I154" s="25">
        <f t="shared" si="23"/>
        <v>145377.67000000001</v>
      </c>
      <c r="J154" s="26">
        <f t="shared" si="24"/>
        <v>4.1748424111009381E-2</v>
      </c>
      <c r="K154" s="10"/>
    </row>
    <row r="155" spans="1:11" s="8" customFormat="1" ht="25.15" customHeight="1">
      <c r="A155" s="33" t="s">
        <v>271</v>
      </c>
      <c r="B155" s="29" t="s">
        <v>809</v>
      </c>
      <c r="C155" s="29" t="s">
        <v>756</v>
      </c>
      <c r="D155" s="30" t="s">
        <v>272</v>
      </c>
      <c r="E155" s="31" t="s">
        <v>98</v>
      </c>
      <c r="F155" s="23">
        <v>30.9</v>
      </c>
      <c r="G155" s="32">
        <v>97.09</v>
      </c>
      <c r="H155" s="32">
        <v>121.36</v>
      </c>
      <c r="I155" s="25">
        <f t="shared" si="23"/>
        <v>3750.02</v>
      </c>
      <c r="J155" s="26">
        <f t="shared" si="24"/>
        <v>1.0769014621349164E-3</v>
      </c>
      <c r="K155" s="10"/>
    </row>
    <row r="156" spans="1:11" s="28" customFormat="1" ht="19.899999999999999" customHeight="1">
      <c r="A156" s="54" t="s">
        <v>1067</v>
      </c>
      <c r="B156" s="55"/>
      <c r="C156" s="55"/>
      <c r="D156" s="56" t="s">
        <v>1068</v>
      </c>
      <c r="E156" s="57"/>
      <c r="F156" s="57"/>
      <c r="G156" s="55"/>
      <c r="H156" s="55"/>
      <c r="I156" s="55"/>
      <c r="J156" s="58"/>
      <c r="K156" s="27"/>
    </row>
    <row r="157" spans="1:11" s="8" customFormat="1" ht="25.15" customHeight="1">
      <c r="A157" s="33" t="s">
        <v>273</v>
      </c>
      <c r="B157" s="29" t="s">
        <v>1008</v>
      </c>
      <c r="C157" s="29" t="s">
        <v>753</v>
      </c>
      <c r="D157" s="30" t="s">
        <v>274</v>
      </c>
      <c r="E157" s="31" t="s">
        <v>87</v>
      </c>
      <c r="F157" s="23">
        <v>546.04</v>
      </c>
      <c r="G157" s="32">
        <v>99.09</v>
      </c>
      <c r="H157" s="32">
        <v>123.86</v>
      </c>
      <c r="I157" s="25">
        <f t="shared" ref="I157:I161" si="25">TRUNC(H157*F157,2)</f>
        <v>67632.509999999995</v>
      </c>
      <c r="J157" s="26">
        <f>I157/I$470</f>
        <v>1.9422176123555169E-2</v>
      </c>
      <c r="K157" s="10"/>
    </row>
    <row r="158" spans="1:11" s="8" customFormat="1" ht="25.15" customHeight="1">
      <c r="A158" s="33" t="s">
        <v>275</v>
      </c>
      <c r="B158" s="29" t="s">
        <v>1009</v>
      </c>
      <c r="C158" s="29" t="s">
        <v>753</v>
      </c>
      <c r="D158" s="30" t="s">
        <v>276</v>
      </c>
      <c r="E158" s="31" t="s">
        <v>118</v>
      </c>
      <c r="F158" s="23">
        <v>63.05</v>
      </c>
      <c r="G158" s="32">
        <v>505.06</v>
      </c>
      <c r="H158" s="32">
        <v>631.32000000000005</v>
      </c>
      <c r="I158" s="25">
        <f t="shared" si="25"/>
        <v>39804.720000000001</v>
      </c>
      <c r="J158" s="26">
        <f>I158/I$470</f>
        <v>1.1430808680452625E-2</v>
      </c>
      <c r="K158" s="10"/>
    </row>
    <row r="159" spans="1:11" s="8" customFormat="1" ht="25.15" customHeight="1">
      <c r="A159" s="33" t="s">
        <v>277</v>
      </c>
      <c r="B159" s="29" t="s">
        <v>810</v>
      </c>
      <c r="C159" s="29" t="s">
        <v>753</v>
      </c>
      <c r="D159" s="30" t="s">
        <v>278</v>
      </c>
      <c r="E159" s="31" t="s">
        <v>98</v>
      </c>
      <c r="F159" s="23">
        <v>241.96</v>
      </c>
      <c r="G159" s="32">
        <v>38.44</v>
      </c>
      <c r="H159" s="32">
        <v>48.05</v>
      </c>
      <c r="I159" s="25">
        <f t="shared" si="25"/>
        <v>11626.17</v>
      </c>
      <c r="J159" s="26">
        <f>I159/I$470</f>
        <v>3.3387127194065905E-3</v>
      </c>
      <c r="K159" s="10"/>
    </row>
    <row r="160" spans="1:11" s="8" customFormat="1" ht="25.15" customHeight="1">
      <c r="A160" s="33" t="s">
        <v>279</v>
      </c>
      <c r="B160" s="29" t="s">
        <v>811</v>
      </c>
      <c r="C160" s="29" t="s">
        <v>756</v>
      </c>
      <c r="D160" s="30" t="s">
        <v>280</v>
      </c>
      <c r="E160" s="31" t="s">
        <v>118</v>
      </c>
      <c r="F160" s="23">
        <v>16.38</v>
      </c>
      <c r="G160" s="32">
        <v>156.09</v>
      </c>
      <c r="H160" s="32">
        <v>195.11</v>
      </c>
      <c r="I160" s="25">
        <f t="shared" si="25"/>
        <v>3195.9</v>
      </c>
      <c r="J160" s="26">
        <f>I160/I$470</f>
        <v>9.1777360729728894E-4</v>
      </c>
      <c r="K160" s="10"/>
    </row>
    <row r="161" spans="1:11" s="8" customFormat="1" ht="25.15" customHeight="1">
      <c r="A161" s="33" t="s">
        <v>281</v>
      </c>
      <c r="B161" s="29" t="s">
        <v>812</v>
      </c>
      <c r="C161" s="29" t="s">
        <v>753</v>
      </c>
      <c r="D161" s="30" t="s">
        <v>282</v>
      </c>
      <c r="E161" s="31" t="s">
        <v>87</v>
      </c>
      <c r="F161" s="23">
        <v>1707.59</v>
      </c>
      <c r="G161" s="32">
        <v>88.27</v>
      </c>
      <c r="H161" s="32">
        <v>110.33</v>
      </c>
      <c r="I161" s="25">
        <f t="shared" si="25"/>
        <v>188398.4</v>
      </c>
      <c r="J161" s="26">
        <f>I161/I$470</f>
        <v>5.4102781431533388E-2</v>
      </c>
      <c r="K161" s="10"/>
    </row>
    <row r="162" spans="1:11" s="76" customFormat="1" ht="30" customHeight="1">
      <c r="A162" s="68"/>
      <c r="B162" s="69"/>
      <c r="C162" s="69"/>
      <c r="D162" s="70" t="s">
        <v>1086</v>
      </c>
      <c r="E162" s="71"/>
      <c r="F162" s="72"/>
      <c r="G162" s="69"/>
      <c r="H162" s="69"/>
      <c r="I162" s="73">
        <f>SUM(I147:I161)</f>
        <v>714166.51</v>
      </c>
      <c r="J162" s="74"/>
      <c r="K162" s="75"/>
    </row>
    <row r="163" spans="1:11" s="53" customFormat="1" ht="30" customHeight="1">
      <c r="A163" s="47" t="s">
        <v>714</v>
      </c>
      <c r="B163" s="48"/>
      <c r="C163" s="48"/>
      <c r="D163" s="49" t="s">
        <v>713</v>
      </c>
      <c r="E163" s="50"/>
      <c r="F163" s="48"/>
      <c r="G163" s="48"/>
      <c r="H163" s="48"/>
      <c r="I163" s="48"/>
      <c r="J163" s="51"/>
      <c r="K163" s="52"/>
    </row>
    <row r="164" spans="1:11" s="8" customFormat="1" ht="25.15" customHeight="1">
      <c r="A164" s="33" t="s">
        <v>283</v>
      </c>
      <c r="B164" s="29" t="s">
        <v>813</v>
      </c>
      <c r="C164" s="29" t="s">
        <v>753</v>
      </c>
      <c r="D164" s="30" t="s">
        <v>284</v>
      </c>
      <c r="E164" s="31" t="s">
        <v>87</v>
      </c>
      <c r="F164" s="23">
        <v>1321.54</v>
      </c>
      <c r="G164" s="32">
        <v>17.600000000000001</v>
      </c>
      <c r="H164" s="32">
        <v>22</v>
      </c>
      <c r="I164" s="25">
        <f t="shared" ref="I164:I170" si="26">TRUNC(H164*F164,2)</f>
        <v>29073.88</v>
      </c>
      <c r="J164" s="26">
        <f t="shared" ref="J164:J170" si="27">I164/I$470</f>
        <v>8.3492098393968851E-3</v>
      </c>
      <c r="K164" s="10"/>
    </row>
    <row r="165" spans="1:11" s="8" customFormat="1" ht="25.15" customHeight="1">
      <c r="A165" s="33" t="s">
        <v>285</v>
      </c>
      <c r="B165" s="29" t="s">
        <v>813</v>
      </c>
      <c r="C165" s="29" t="s">
        <v>753</v>
      </c>
      <c r="D165" s="30" t="s">
        <v>286</v>
      </c>
      <c r="E165" s="31" t="s">
        <v>87</v>
      </c>
      <c r="F165" s="23">
        <v>1531.13</v>
      </c>
      <c r="G165" s="32">
        <v>17.600000000000001</v>
      </c>
      <c r="H165" s="32">
        <v>22</v>
      </c>
      <c r="I165" s="25">
        <f t="shared" si="26"/>
        <v>33684.86</v>
      </c>
      <c r="J165" s="26">
        <f t="shared" si="27"/>
        <v>9.6733550716556083E-3</v>
      </c>
      <c r="K165" s="10"/>
    </row>
    <row r="166" spans="1:11" s="8" customFormat="1" ht="25.15" customHeight="1">
      <c r="A166" s="33" t="s">
        <v>287</v>
      </c>
      <c r="B166" s="29" t="s">
        <v>814</v>
      </c>
      <c r="C166" s="29" t="s">
        <v>753</v>
      </c>
      <c r="D166" s="30" t="s">
        <v>288</v>
      </c>
      <c r="E166" s="31" t="s">
        <v>87</v>
      </c>
      <c r="F166" s="23">
        <v>4060.78</v>
      </c>
      <c r="G166" s="32">
        <v>15.31</v>
      </c>
      <c r="H166" s="32">
        <v>19.13</v>
      </c>
      <c r="I166" s="25">
        <f t="shared" si="26"/>
        <v>77682.720000000001</v>
      </c>
      <c r="J166" s="26">
        <f t="shared" si="27"/>
        <v>2.2308316955807522E-2</v>
      </c>
      <c r="K166" s="10"/>
    </row>
    <row r="167" spans="1:11" s="8" customFormat="1" ht="25.15" customHeight="1">
      <c r="A167" s="33" t="s">
        <v>289</v>
      </c>
      <c r="B167" s="29" t="s">
        <v>1010</v>
      </c>
      <c r="C167" s="29" t="s">
        <v>786</v>
      </c>
      <c r="D167" s="30" t="s">
        <v>290</v>
      </c>
      <c r="E167" s="31" t="s">
        <v>87</v>
      </c>
      <c r="F167" s="23">
        <v>1531.13</v>
      </c>
      <c r="G167" s="32">
        <v>19.05</v>
      </c>
      <c r="H167" s="32">
        <v>23.81</v>
      </c>
      <c r="I167" s="25">
        <f t="shared" si="26"/>
        <v>36456.199999999997</v>
      </c>
      <c r="J167" s="26">
        <f t="shared" si="27"/>
        <v>1.0469206853265566E-2</v>
      </c>
      <c r="K167" s="10"/>
    </row>
    <row r="168" spans="1:11" s="8" customFormat="1" ht="25.15" customHeight="1">
      <c r="A168" s="33" t="s">
        <v>291</v>
      </c>
      <c r="B168" s="29" t="s">
        <v>815</v>
      </c>
      <c r="C168" s="29" t="s">
        <v>753</v>
      </c>
      <c r="D168" s="30" t="s">
        <v>292</v>
      </c>
      <c r="E168" s="31" t="s">
        <v>87</v>
      </c>
      <c r="F168" s="23">
        <v>55.84</v>
      </c>
      <c r="G168" s="32">
        <v>17.239999999999998</v>
      </c>
      <c r="H168" s="32">
        <v>21.55</v>
      </c>
      <c r="I168" s="25">
        <f t="shared" si="26"/>
        <v>1203.3499999999999</v>
      </c>
      <c r="J168" s="26">
        <f t="shared" si="27"/>
        <v>3.4556865682317737E-4</v>
      </c>
      <c r="K168" s="10"/>
    </row>
    <row r="169" spans="1:11" s="8" customFormat="1" ht="25.15" customHeight="1">
      <c r="A169" s="33" t="s">
        <v>293</v>
      </c>
      <c r="B169" s="29" t="s">
        <v>816</v>
      </c>
      <c r="C169" s="29" t="s">
        <v>753</v>
      </c>
      <c r="D169" s="30" t="s">
        <v>294</v>
      </c>
      <c r="E169" s="31" t="s">
        <v>87</v>
      </c>
      <c r="F169" s="23">
        <v>21.6</v>
      </c>
      <c r="G169" s="32">
        <v>26.43</v>
      </c>
      <c r="H169" s="32">
        <v>33.03</v>
      </c>
      <c r="I169" s="25">
        <f t="shared" si="26"/>
        <v>713.44</v>
      </c>
      <c r="J169" s="26">
        <f t="shared" si="27"/>
        <v>2.0488012841145777E-4</v>
      </c>
      <c r="K169" s="10"/>
    </row>
    <row r="170" spans="1:11" s="8" customFormat="1" ht="25.15" customHeight="1">
      <c r="A170" s="33" t="s">
        <v>295</v>
      </c>
      <c r="B170" s="29" t="s">
        <v>815</v>
      </c>
      <c r="C170" s="29" t="s">
        <v>753</v>
      </c>
      <c r="D170" s="30" t="s">
        <v>296</v>
      </c>
      <c r="E170" s="31" t="s">
        <v>87</v>
      </c>
      <c r="F170" s="23">
        <v>229.68</v>
      </c>
      <c r="G170" s="32">
        <v>17.239999999999998</v>
      </c>
      <c r="H170" s="32">
        <v>21.55</v>
      </c>
      <c r="I170" s="25">
        <f t="shared" si="26"/>
        <v>4949.6000000000004</v>
      </c>
      <c r="J170" s="26">
        <f t="shared" si="27"/>
        <v>1.4213874797955699E-3</v>
      </c>
      <c r="K170" s="10"/>
    </row>
    <row r="171" spans="1:11" s="76" customFormat="1" ht="30" customHeight="1">
      <c r="A171" s="68"/>
      <c r="B171" s="69"/>
      <c r="C171" s="69"/>
      <c r="D171" s="70" t="s">
        <v>1086</v>
      </c>
      <c r="E171" s="71"/>
      <c r="F171" s="72"/>
      <c r="G171" s="69"/>
      <c r="H171" s="69"/>
      <c r="I171" s="73">
        <f>SUM(I164:I170)</f>
        <v>183764.05000000005</v>
      </c>
      <c r="J171" s="74"/>
      <c r="K171" s="75"/>
    </row>
    <row r="172" spans="1:11" s="53" customFormat="1" ht="30" customHeight="1">
      <c r="A172" s="47" t="s">
        <v>716</v>
      </c>
      <c r="B172" s="48"/>
      <c r="C172" s="48"/>
      <c r="D172" s="49" t="s">
        <v>715</v>
      </c>
      <c r="E172" s="50"/>
      <c r="F172" s="48"/>
      <c r="G172" s="48"/>
      <c r="H172" s="48"/>
      <c r="I172" s="48"/>
      <c r="J172" s="51"/>
      <c r="K172" s="52"/>
    </row>
    <row r="173" spans="1:11" s="8" customFormat="1" ht="25.15" customHeight="1">
      <c r="A173" s="33" t="s">
        <v>297</v>
      </c>
      <c r="B173" s="29" t="s">
        <v>817</v>
      </c>
      <c r="C173" s="29" t="s">
        <v>753</v>
      </c>
      <c r="D173" s="30" t="s">
        <v>298</v>
      </c>
      <c r="E173" s="31" t="s">
        <v>98</v>
      </c>
      <c r="F173" s="23">
        <v>120</v>
      </c>
      <c r="G173" s="32">
        <v>10.92</v>
      </c>
      <c r="H173" s="32">
        <v>13.65</v>
      </c>
      <c r="I173" s="25">
        <f t="shared" ref="I173:I200" si="28">TRUNC(H173*F173,2)</f>
        <v>1638</v>
      </c>
      <c r="J173" s="26">
        <f t="shared" ref="J173:J200" si="29">I173/I$470</f>
        <v>4.7038804992426527E-4</v>
      </c>
      <c r="K173" s="10"/>
    </row>
    <row r="174" spans="1:11" s="8" customFormat="1" ht="25.15" customHeight="1">
      <c r="A174" s="33" t="s">
        <v>299</v>
      </c>
      <c r="B174" s="29" t="s">
        <v>818</v>
      </c>
      <c r="C174" s="29" t="s">
        <v>753</v>
      </c>
      <c r="D174" s="30" t="s">
        <v>300</v>
      </c>
      <c r="E174" s="31" t="s">
        <v>98</v>
      </c>
      <c r="F174" s="23">
        <v>108.24</v>
      </c>
      <c r="G174" s="32">
        <v>5.28</v>
      </c>
      <c r="H174" s="32">
        <v>6.6</v>
      </c>
      <c r="I174" s="25">
        <f t="shared" si="28"/>
        <v>714.38</v>
      </c>
      <c r="J174" s="26">
        <f t="shared" si="29"/>
        <v>2.0515007027160966E-4</v>
      </c>
      <c r="K174" s="10"/>
    </row>
    <row r="175" spans="1:11" s="8" customFormat="1" ht="25.15" customHeight="1">
      <c r="A175" s="33" t="s">
        <v>301</v>
      </c>
      <c r="B175" s="29" t="s">
        <v>819</v>
      </c>
      <c r="C175" s="29" t="s">
        <v>753</v>
      </c>
      <c r="D175" s="30" t="s">
        <v>302</v>
      </c>
      <c r="E175" s="31" t="s">
        <v>98</v>
      </c>
      <c r="F175" s="23">
        <v>23.2</v>
      </c>
      <c r="G175" s="32">
        <v>10.45</v>
      </c>
      <c r="H175" s="32">
        <v>13.06</v>
      </c>
      <c r="I175" s="25">
        <f t="shared" si="28"/>
        <v>302.99</v>
      </c>
      <c r="J175" s="26">
        <f t="shared" si="29"/>
        <v>8.7010302348323036E-5</v>
      </c>
      <c r="K175" s="10"/>
    </row>
    <row r="176" spans="1:11" s="8" customFormat="1" ht="25.15" customHeight="1">
      <c r="A176" s="33" t="s">
        <v>303</v>
      </c>
      <c r="B176" s="29" t="s">
        <v>820</v>
      </c>
      <c r="C176" s="29" t="s">
        <v>753</v>
      </c>
      <c r="D176" s="30" t="s">
        <v>304</v>
      </c>
      <c r="E176" s="31" t="s">
        <v>98</v>
      </c>
      <c r="F176" s="23">
        <v>78.400000000000006</v>
      </c>
      <c r="G176" s="32">
        <v>17.68</v>
      </c>
      <c r="H176" s="32">
        <v>22.1</v>
      </c>
      <c r="I176" s="25">
        <f t="shared" si="28"/>
        <v>1732.64</v>
      </c>
      <c r="J176" s="26">
        <f t="shared" si="29"/>
        <v>4.9756602614211176E-4</v>
      </c>
      <c r="K176" s="10"/>
    </row>
    <row r="177" spans="1:11" s="8" customFormat="1" ht="25.15" customHeight="1">
      <c r="A177" s="33" t="s">
        <v>305</v>
      </c>
      <c r="B177" s="29" t="s">
        <v>821</v>
      </c>
      <c r="C177" s="29" t="s">
        <v>753</v>
      </c>
      <c r="D177" s="30" t="s">
        <v>306</v>
      </c>
      <c r="E177" s="31" t="s">
        <v>98</v>
      </c>
      <c r="F177" s="23">
        <v>64.28</v>
      </c>
      <c r="G177" s="32">
        <v>28.26</v>
      </c>
      <c r="H177" s="32">
        <v>35.32</v>
      </c>
      <c r="I177" s="25">
        <f t="shared" si="28"/>
        <v>2270.36</v>
      </c>
      <c r="J177" s="26">
        <f t="shared" si="29"/>
        <v>6.5198425703666353E-4</v>
      </c>
      <c r="K177" s="10"/>
    </row>
    <row r="178" spans="1:11" s="8" customFormat="1" ht="25.15" customHeight="1">
      <c r="A178" s="33" t="s">
        <v>307</v>
      </c>
      <c r="B178" s="29" t="s">
        <v>822</v>
      </c>
      <c r="C178" s="29" t="s">
        <v>753</v>
      </c>
      <c r="D178" s="30" t="s">
        <v>308</v>
      </c>
      <c r="E178" s="31" t="s">
        <v>98</v>
      </c>
      <c r="F178" s="23">
        <v>73.040000000000006</v>
      </c>
      <c r="G178" s="32">
        <v>45.95</v>
      </c>
      <c r="H178" s="32">
        <v>57.43</v>
      </c>
      <c r="I178" s="25">
        <f t="shared" si="28"/>
        <v>4194.68</v>
      </c>
      <c r="J178" s="26">
        <f t="shared" si="29"/>
        <v>1.2045954488744304E-3</v>
      </c>
      <c r="K178" s="10"/>
    </row>
    <row r="179" spans="1:11" s="8" customFormat="1" ht="25.15" customHeight="1">
      <c r="A179" s="33" t="s">
        <v>309</v>
      </c>
      <c r="B179" s="29" t="s">
        <v>823</v>
      </c>
      <c r="C179" s="29" t="s">
        <v>753</v>
      </c>
      <c r="D179" s="30" t="s">
        <v>310</v>
      </c>
      <c r="E179" s="31" t="s">
        <v>89</v>
      </c>
      <c r="F179" s="23">
        <v>50.4</v>
      </c>
      <c r="G179" s="32">
        <v>6.66</v>
      </c>
      <c r="H179" s="32">
        <v>8.32</v>
      </c>
      <c r="I179" s="25">
        <f t="shared" si="28"/>
        <v>419.32</v>
      </c>
      <c r="J179" s="26">
        <f t="shared" si="29"/>
        <v>1.2041704340307869E-4</v>
      </c>
      <c r="K179" s="10"/>
    </row>
    <row r="180" spans="1:11" s="8" customFormat="1" ht="25.15" customHeight="1">
      <c r="A180" s="33" t="s">
        <v>311</v>
      </c>
      <c r="B180" s="29" t="s">
        <v>824</v>
      </c>
      <c r="C180" s="29" t="s">
        <v>753</v>
      </c>
      <c r="D180" s="30" t="s">
        <v>312</v>
      </c>
      <c r="E180" s="31" t="s">
        <v>89</v>
      </c>
      <c r="F180" s="23">
        <v>31.2</v>
      </c>
      <c r="G180" s="32">
        <v>10.15</v>
      </c>
      <c r="H180" s="32">
        <v>12.68</v>
      </c>
      <c r="I180" s="25">
        <f t="shared" si="28"/>
        <v>395.61</v>
      </c>
      <c r="J180" s="26">
        <f t="shared" si="29"/>
        <v>1.1360819073903454E-4</v>
      </c>
      <c r="K180" s="10"/>
    </row>
    <row r="181" spans="1:11" s="8" customFormat="1" ht="25.15" customHeight="1">
      <c r="A181" s="33" t="s">
        <v>313</v>
      </c>
      <c r="B181" s="29" t="s">
        <v>825</v>
      </c>
      <c r="C181" s="29" t="s">
        <v>753</v>
      </c>
      <c r="D181" s="30" t="s">
        <v>314</v>
      </c>
      <c r="E181" s="31" t="s">
        <v>89</v>
      </c>
      <c r="F181" s="23">
        <v>46.4</v>
      </c>
      <c r="G181" s="32">
        <v>9.6300000000000008</v>
      </c>
      <c r="H181" s="32">
        <v>12.03</v>
      </c>
      <c r="I181" s="25">
        <f t="shared" si="28"/>
        <v>558.19000000000005</v>
      </c>
      <c r="J181" s="26">
        <f t="shared" si="29"/>
        <v>1.6029664565764691E-4</v>
      </c>
      <c r="K181" s="10"/>
    </row>
    <row r="182" spans="1:11" s="8" customFormat="1" ht="25.15" customHeight="1">
      <c r="A182" s="33" t="s">
        <v>315</v>
      </c>
      <c r="B182" s="29" t="s">
        <v>826</v>
      </c>
      <c r="C182" s="29" t="s">
        <v>753</v>
      </c>
      <c r="D182" s="30" t="s">
        <v>316</v>
      </c>
      <c r="E182" s="31" t="s">
        <v>89</v>
      </c>
      <c r="F182" s="23">
        <v>5.6</v>
      </c>
      <c r="G182" s="32">
        <v>12.17</v>
      </c>
      <c r="H182" s="32">
        <v>15.21</v>
      </c>
      <c r="I182" s="25">
        <f t="shared" si="28"/>
        <v>85.17</v>
      </c>
      <c r="J182" s="26">
        <f t="shared" si="29"/>
        <v>2.4458455562911886E-5</v>
      </c>
      <c r="K182" s="10"/>
    </row>
    <row r="183" spans="1:11" s="8" customFormat="1" ht="25.15" customHeight="1">
      <c r="A183" s="33" t="s">
        <v>317</v>
      </c>
      <c r="B183" s="29" t="s">
        <v>827</v>
      </c>
      <c r="C183" s="29" t="s">
        <v>753</v>
      </c>
      <c r="D183" s="30" t="s">
        <v>318</v>
      </c>
      <c r="E183" s="31" t="s">
        <v>89</v>
      </c>
      <c r="F183" s="23">
        <v>6.4</v>
      </c>
      <c r="G183" s="32">
        <v>12.93</v>
      </c>
      <c r="H183" s="32">
        <v>16.16</v>
      </c>
      <c r="I183" s="25">
        <f t="shared" si="28"/>
        <v>103.42</v>
      </c>
      <c r="J183" s="26">
        <f t="shared" si="29"/>
        <v>2.9699348060541826E-5</v>
      </c>
      <c r="K183" s="10"/>
    </row>
    <row r="184" spans="1:11" s="8" customFormat="1" ht="25.15" customHeight="1">
      <c r="A184" s="33" t="s">
        <v>319</v>
      </c>
      <c r="B184" s="29" t="s">
        <v>828</v>
      </c>
      <c r="C184" s="29" t="s">
        <v>753</v>
      </c>
      <c r="D184" s="30" t="s">
        <v>320</v>
      </c>
      <c r="E184" s="31" t="s">
        <v>89</v>
      </c>
      <c r="F184" s="23">
        <v>18.399999999999999</v>
      </c>
      <c r="G184" s="32">
        <v>14.06</v>
      </c>
      <c r="H184" s="32">
        <v>17.57</v>
      </c>
      <c r="I184" s="25">
        <f t="shared" si="28"/>
        <v>323.27999999999997</v>
      </c>
      <c r="J184" s="26">
        <f t="shared" si="29"/>
        <v>9.2837026116920915E-5</v>
      </c>
      <c r="K184" s="10"/>
    </row>
    <row r="185" spans="1:11" s="8" customFormat="1" ht="25.15" customHeight="1">
      <c r="A185" s="33" t="s">
        <v>321</v>
      </c>
      <c r="B185" s="29" t="s">
        <v>829</v>
      </c>
      <c r="C185" s="29" t="s">
        <v>753</v>
      </c>
      <c r="D185" s="30" t="s">
        <v>322</v>
      </c>
      <c r="E185" s="31" t="s">
        <v>89</v>
      </c>
      <c r="F185" s="23">
        <v>0.8</v>
      </c>
      <c r="G185" s="32">
        <v>39.67</v>
      </c>
      <c r="H185" s="32">
        <v>49.58</v>
      </c>
      <c r="I185" s="25">
        <f t="shared" si="28"/>
        <v>39.659999999999997</v>
      </c>
      <c r="J185" s="26">
        <f t="shared" si="29"/>
        <v>1.1389249120876897E-5</v>
      </c>
      <c r="K185" s="10"/>
    </row>
    <row r="186" spans="1:11" s="8" customFormat="1" ht="25.15" customHeight="1">
      <c r="A186" s="33" t="s">
        <v>323</v>
      </c>
      <c r="B186" s="29" t="s">
        <v>830</v>
      </c>
      <c r="C186" s="29" t="s">
        <v>753</v>
      </c>
      <c r="D186" s="30" t="s">
        <v>324</v>
      </c>
      <c r="E186" s="31" t="s">
        <v>89</v>
      </c>
      <c r="F186" s="23">
        <v>3.2</v>
      </c>
      <c r="G186" s="32">
        <v>98.55</v>
      </c>
      <c r="H186" s="32">
        <v>123.18</v>
      </c>
      <c r="I186" s="25">
        <f t="shared" si="28"/>
        <v>394.17</v>
      </c>
      <c r="J186" s="26">
        <f t="shared" si="29"/>
        <v>1.1319466278305717E-4</v>
      </c>
      <c r="K186" s="10"/>
    </row>
    <row r="187" spans="1:11" s="8" customFormat="1" ht="25.15" customHeight="1">
      <c r="A187" s="33" t="s">
        <v>325</v>
      </c>
      <c r="B187" s="29" t="s">
        <v>831</v>
      </c>
      <c r="C187" s="29" t="s">
        <v>753</v>
      </c>
      <c r="D187" s="30" t="s">
        <v>326</v>
      </c>
      <c r="E187" s="31" t="s">
        <v>89</v>
      </c>
      <c r="F187" s="23">
        <v>6.4</v>
      </c>
      <c r="G187" s="32">
        <v>19.93</v>
      </c>
      <c r="H187" s="32">
        <v>24.91</v>
      </c>
      <c r="I187" s="25">
        <f t="shared" si="28"/>
        <v>159.41999999999999</v>
      </c>
      <c r="J187" s="26">
        <f t="shared" si="29"/>
        <v>4.5780990792995335E-5</v>
      </c>
      <c r="K187" s="10"/>
    </row>
    <row r="188" spans="1:11" s="8" customFormat="1" ht="25.15" customHeight="1">
      <c r="A188" s="33" t="s">
        <v>327</v>
      </c>
      <c r="B188" s="29" t="s">
        <v>832</v>
      </c>
      <c r="C188" s="29" t="s">
        <v>753</v>
      </c>
      <c r="D188" s="30" t="s">
        <v>328</v>
      </c>
      <c r="E188" s="31" t="s">
        <v>89</v>
      </c>
      <c r="F188" s="23">
        <v>2.4</v>
      </c>
      <c r="G188" s="32">
        <v>17.45</v>
      </c>
      <c r="H188" s="32">
        <v>21.81</v>
      </c>
      <c r="I188" s="25">
        <f t="shared" si="28"/>
        <v>52.34</v>
      </c>
      <c r="J188" s="26">
        <f t="shared" si="29"/>
        <v>1.5030592511011016E-5</v>
      </c>
      <c r="K188" s="10"/>
    </row>
    <row r="189" spans="1:11" s="8" customFormat="1" ht="25.15" customHeight="1">
      <c r="A189" s="33" t="s">
        <v>329</v>
      </c>
      <c r="B189" s="29" t="s">
        <v>832</v>
      </c>
      <c r="C189" s="29" t="s">
        <v>753</v>
      </c>
      <c r="D189" s="30" t="s">
        <v>330</v>
      </c>
      <c r="E189" s="31" t="s">
        <v>89</v>
      </c>
      <c r="F189" s="23">
        <v>2.4</v>
      </c>
      <c r="G189" s="32">
        <v>17.45</v>
      </c>
      <c r="H189" s="32">
        <v>21.81</v>
      </c>
      <c r="I189" s="25">
        <f t="shared" si="28"/>
        <v>52.34</v>
      </c>
      <c r="J189" s="26">
        <f t="shared" si="29"/>
        <v>1.5030592511011016E-5</v>
      </c>
      <c r="K189" s="10"/>
    </row>
    <row r="190" spans="1:11" s="8" customFormat="1" ht="25.15" customHeight="1">
      <c r="A190" s="33" t="s">
        <v>331</v>
      </c>
      <c r="B190" s="29" t="s">
        <v>833</v>
      </c>
      <c r="C190" s="29" t="s">
        <v>753</v>
      </c>
      <c r="D190" s="30" t="s">
        <v>332</v>
      </c>
      <c r="E190" s="31" t="s">
        <v>89</v>
      </c>
      <c r="F190" s="23">
        <v>4</v>
      </c>
      <c r="G190" s="32">
        <v>19.510000000000002</v>
      </c>
      <c r="H190" s="32">
        <v>24.38</v>
      </c>
      <c r="I190" s="25">
        <f t="shared" si="28"/>
        <v>97.52</v>
      </c>
      <c r="J190" s="26">
        <f t="shared" si="29"/>
        <v>2.8005032129801187E-5</v>
      </c>
      <c r="K190" s="10"/>
    </row>
    <row r="191" spans="1:11" s="8" customFormat="1" ht="25.15" customHeight="1">
      <c r="A191" s="33" t="s">
        <v>333</v>
      </c>
      <c r="B191" s="29" t="s">
        <v>834</v>
      </c>
      <c r="C191" s="29" t="s">
        <v>753</v>
      </c>
      <c r="D191" s="30" t="s">
        <v>334</v>
      </c>
      <c r="E191" s="31" t="s">
        <v>89</v>
      </c>
      <c r="F191" s="23">
        <v>0.8</v>
      </c>
      <c r="G191" s="32">
        <v>58.38</v>
      </c>
      <c r="H191" s="32">
        <v>72.97</v>
      </c>
      <c r="I191" s="25">
        <f t="shared" si="28"/>
        <v>58.37</v>
      </c>
      <c r="J191" s="26">
        <f t="shared" si="29"/>
        <v>1.6762240826666277E-5</v>
      </c>
      <c r="K191" s="10"/>
    </row>
    <row r="192" spans="1:11" s="8" customFormat="1" ht="25.15" customHeight="1">
      <c r="A192" s="33" t="s">
        <v>335</v>
      </c>
      <c r="B192" s="29" t="s">
        <v>834</v>
      </c>
      <c r="C192" s="29" t="s">
        <v>753</v>
      </c>
      <c r="D192" s="30" t="s">
        <v>336</v>
      </c>
      <c r="E192" s="31" t="s">
        <v>89</v>
      </c>
      <c r="F192" s="23">
        <v>7.2</v>
      </c>
      <c r="G192" s="32">
        <v>58.38</v>
      </c>
      <c r="H192" s="32">
        <v>72.97</v>
      </c>
      <c r="I192" s="25">
        <f t="shared" si="28"/>
        <v>525.38</v>
      </c>
      <c r="J192" s="26">
        <f t="shared" si="29"/>
        <v>1.5087452604957904E-4</v>
      </c>
      <c r="K192" s="10"/>
    </row>
    <row r="193" spans="1:11" s="8" customFormat="1" ht="25.15" customHeight="1">
      <c r="A193" s="33" t="s">
        <v>337</v>
      </c>
      <c r="B193" s="29" t="s">
        <v>835</v>
      </c>
      <c r="C193" s="29" t="s">
        <v>753</v>
      </c>
      <c r="D193" s="30" t="s">
        <v>338</v>
      </c>
      <c r="E193" s="31" t="s">
        <v>89</v>
      </c>
      <c r="F193" s="23">
        <v>25.6</v>
      </c>
      <c r="G193" s="32">
        <v>13.25</v>
      </c>
      <c r="H193" s="32">
        <v>16.559999999999999</v>
      </c>
      <c r="I193" s="25">
        <f t="shared" si="28"/>
        <v>423.93</v>
      </c>
      <c r="J193" s="26">
        <f t="shared" si="29"/>
        <v>1.2174090720658961E-4</v>
      </c>
      <c r="K193" s="10"/>
    </row>
    <row r="194" spans="1:11" s="8" customFormat="1" ht="25.15" customHeight="1">
      <c r="A194" s="33" t="s">
        <v>339</v>
      </c>
      <c r="B194" s="29" t="s">
        <v>836</v>
      </c>
      <c r="C194" s="29" t="s">
        <v>753</v>
      </c>
      <c r="D194" s="30" t="s">
        <v>340</v>
      </c>
      <c r="E194" s="31" t="s">
        <v>89</v>
      </c>
      <c r="F194" s="23">
        <v>0.8</v>
      </c>
      <c r="G194" s="32">
        <v>18.89</v>
      </c>
      <c r="H194" s="32">
        <v>23.61</v>
      </c>
      <c r="I194" s="25">
        <f t="shared" si="28"/>
        <v>18.88</v>
      </c>
      <c r="J194" s="26">
        <f t="shared" si="29"/>
        <v>5.4218109783700409E-6</v>
      </c>
      <c r="K194" s="10"/>
    </row>
    <row r="195" spans="1:11" s="8" customFormat="1" ht="25.15" customHeight="1">
      <c r="A195" s="33" t="s">
        <v>341</v>
      </c>
      <c r="B195" s="29" t="s">
        <v>837</v>
      </c>
      <c r="C195" s="29" t="s">
        <v>753</v>
      </c>
      <c r="D195" s="30" t="s">
        <v>342</v>
      </c>
      <c r="E195" s="31" t="s">
        <v>89</v>
      </c>
      <c r="F195" s="23">
        <v>4</v>
      </c>
      <c r="G195" s="32">
        <v>22.11</v>
      </c>
      <c r="H195" s="32">
        <v>27.63</v>
      </c>
      <c r="I195" s="25">
        <f t="shared" si="28"/>
        <v>110.52</v>
      </c>
      <c r="J195" s="26">
        <f t="shared" si="29"/>
        <v>3.1738270621263612E-5</v>
      </c>
      <c r="K195" s="10"/>
    </row>
    <row r="196" spans="1:11" s="8" customFormat="1" ht="25.15" customHeight="1">
      <c r="A196" s="33" t="s">
        <v>343</v>
      </c>
      <c r="B196" s="29" t="s">
        <v>838</v>
      </c>
      <c r="C196" s="29" t="s">
        <v>753</v>
      </c>
      <c r="D196" s="30" t="s">
        <v>344</v>
      </c>
      <c r="E196" s="31" t="s">
        <v>89</v>
      </c>
      <c r="F196" s="23">
        <v>1.6</v>
      </c>
      <c r="G196" s="32">
        <v>76.84</v>
      </c>
      <c r="H196" s="32">
        <v>96.05</v>
      </c>
      <c r="I196" s="25">
        <f t="shared" si="28"/>
        <v>153.68</v>
      </c>
      <c r="J196" s="26">
        <f t="shared" si="29"/>
        <v>4.4132622412918857E-5</v>
      </c>
      <c r="K196" s="10"/>
    </row>
    <row r="197" spans="1:11" s="8" customFormat="1" ht="25.15" customHeight="1">
      <c r="A197" s="33" t="s">
        <v>345</v>
      </c>
      <c r="B197" s="29" t="s">
        <v>839</v>
      </c>
      <c r="C197" s="29" t="s">
        <v>753</v>
      </c>
      <c r="D197" s="30" t="s">
        <v>346</v>
      </c>
      <c r="E197" s="31" t="s">
        <v>89</v>
      </c>
      <c r="F197" s="23">
        <v>27.2</v>
      </c>
      <c r="G197" s="32">
        <v>76.040000000000006</v>
      </c>
      <c r="H197" s="32">
        <v>95.05</v>
      </c>
      <c r="I197" s="25">
        <f t="shared" si="28"/>
        <v>2585.36</v>
      </c>
      <c r="J197" s="26">
        <f t="shared" si="29"/>
        <v>7.4244349740671452E-4</v>
      </c>
      <c r="K197" s="10"/>
    </row>
    <row r="198" spans="1:11" s="8" customFormat="1" ht="25.15" customHeight="1">
      <c r="A198" s="33" t="s">
        <v>347</v>
      </c>
      <c r="B198" s="29" t="s">
        <v>840</v>
      </c>
      <c r="C198" s="29" t="s">
        <v>753</v>
      </c>
      <c r="D198" s="30" t="s">
        <v>348</v>
      </c>
      <c r="E198" s="31" t="s">
        <v>89</v>
      </c>
      <c r="F198" s="23">
        <v>7.2</v>
      </c>
      <c r="G198" s="32">
        <v>64.23</v>
      </c>
      <c r="H198" s="32">
        <v>80.28</v>
      </c>
      <c r="I198" s="25">
        <f t="shared" si="28"/>
        <v>578.01</v>
      </c>
      <c r="J198" s="26">
        <f t="shared" si="29"/>
        <v>1.6598839849616884E-4</v>
      </c>
      <c r="K198" s="10"/>
    </row>
    <row r="199" spans="1:11" s="8" customFormat="1" ht="25.15" customHeight="1">
      <c r="A199" s="33" t="s">
        <v>349</v>
      </c>
      <c r="B199" s="36" t="s">
        <v>1011</v>
      </c>
      <c r="C199" s="29" t="s">
        <v>1012</v>
      </c>
      <c r="D199" s="30" t="s">
        <v>350</v>
      </c>
      <c r="E199" s="31" t="s">
        <v>351</v>
      </c>
      <c r="F199" s="23">
        <v>1</v>
      </c>
      <c r="G199" s="32">
        <v>44973.09</v>
      </c>
      <c r="H199" s="32">
        <v>56216.36</v>
      </c>
      <c r="I199" s="25">
        <f t="shared" si="28"/>
        <v>56216.36</v>
      </c>
      <c r="J199" s="26">
        <f t="shared" si="29"/>
        <v>1.6143775307839114E-2</v>
      </c>
      <c r="K199" s="10"/>
    </row>
    <row r="200" spans="1:11" s="8" customFormat="1" ht="25.15" customHeight="1">
      <c r="A200" s="33" t="s">
        <v>352</v>
      </c>
      <c r="B200" s="36" t="s">
        <v>1011</v>
      </c>
      <c r="C200" s="29" t="s">
        <v>1012</v>
      </c>
      <c r="D200" s="30" t="s">
        <v>350</v>
      </c>
      <c r="E200" s="31" t="s">
        <v>351</v>
      </c>
      <c r="F200" s="23">
        <v>1</v>
      </c>
      <c r="G200" s="32">
        <v>44973.09</v>
      </c>
      <c r="H200" s="32">
        <v>56216.36</v>
      </c>
      <c r="I200" s="25">
        <f t="shared" si="28"/>
        <v>56216.36</v>
      </c>
      <c r="J200" s="26">
        <f t="shared" si="29"/>
        <v>1.6143775307839114E-2</v>
      </c>
      <c r="K200" s="10"/>
    </row>
    <row r="201" spans="1:11" s="76" customFormat="1" ht="30" customHeight="1">
      <c r="A201" s="68"/>
      <c r="B201" s="69"/>
      <c r="C201" s="69"/>
      <c r="D201" s="70" t="s">
        <v>1086</v>
      </c>
      <c r="E201" s="71"/>
      <c r="F201" s="72"/>
      <c r="G201" s="69"/>
      <c r="H201" s="69"/>
      <c r="I201" s="73">
        <f>SUM(I173:I200)</f>
        <v>130420.34000000001</v>
      </c>
      <c r="J201" s="74"/>
      <c r="K201" s="75"/>
    </row>
    <row r="202" spans="1:11" s="53" customFormat="1" ht="30" customHeight="1">
      <c r="A202" s="47" t="s">
        <v>727</v>
      </c>
      <c r="B202" s="48"/>
      <c r="C202" s="48"/>
      <c r="D202" s="49" t="s">
        <v>726</v>
      </c>
      <c r="E202" s="50"/>
      <c r="F202" s="48"/>
      <c r="G202" s="48"/>
      <c r="H202" s="48"/>
      <c r="I202" s="48"/>
      <c r="J202" s="51"/>
      <c r="K202" s="52"/>
    </row>
    <row r="203" spans="1:11" s="8" customFormat="1" ht="25.15" customHeight="1">
      <c r="A203" s="33" t="s">
        <v>353</v>
      </c>
      <c r="B203" s="29" t="s">
        <v>841</v>
      </c>
      <c r="C203" s="29" t="s">
        <v>753</v>
      </c>
      <c r="D203" s="30" t="s">
        <v>354</v>
      </c>
      <c r="E203" s="31" t="s">
        <v>98</v>
      </c>
      <c r="F203" s="23">
        <v>89.55</v>
      </c>
      <c r="G203" s="32">
        <v>21.36</v>
      </c>
      <c r="H203" s="32">
        <v>26.7</v>
      </c>
      <c r="I203" s="25">
        <f t="shared" ref="I203:I236" si="30">TRUNC(H203*F203,2)</f>
        <v>2390.98</v>
      </c>
      <c r="J203" s="26">
        <f t="shared" ref="J203:J236" si="31">I203/I$470</f>
        <v>6.8662296679360179E-4</v>
      </c>
      <c r="K203" s="10"/>
    </row>
    <row r="204" spans="1:11" s="8" customFormat="1" ht="25.15" customHeight="1">
      <c r="A204" s="33" t="s">
        <v>355</v>
      </c>
      <c r="B204" s="29" t="s">
        <v>842</v>
      </c>
      <c r="C204" s="29" t="s">
        <v>753</v>
      </c>
      <c r="D204" s="30" t="s">
        <v>356</v>
      </c>
      <c r="E204" s="31" t="s">
        <v>98</v>
      </c>
      <c r="F204" s="23">
        <v>67.5</v>
      </c>
      <c r="G204" s="32">
        <v>26.68</v>
      </c>
      <c r="H204" s="32">
        <v>33.35</v>
      </c>
      <c r="I204" s="25">
        <f t="shared" si="30"/>
        <v>2251.12</v>
      </c>
      <c r="J204" s="26">
        <f t="shared" si="31"/>
        <v>6.4645906406929907E-4</v>
      </c>
      <c r="K204" s="10"/>
    </row>
    <row r="205" spans="1:11" s="8" customFormat="1" ht="25.15" customHeight="1">
      <c r="A205" s="33" t="s">
        <v>357</v>
      </c>
      <c r="B205" s="29" t="s">
        <v>843</v>
      </c>
      <c r="C205" s="29" t="s">
        <v>753</v>
      </c>
      <c r="D205" s="30" t="s">
        <v>358</v>
      </c>
      <c r="E205" s="31" t="s">
        <v>98</v>
      </c>
      <c r="F205" s="23">
        <v>84.38</v>
      </c>
      <c r="G205" s="32">
        <v>33.14</v>
      </c>
      <c r="H205" s="32">
        <v>41.42</v>
      </c>
      <c r="I205" s="25">
        <f t="shared" si="30"/>
        <v>3495.01</v>
      </c>
      <c r="J205" s="26">
        <f t="shared" si="31"/>
        <v>1.0036696815420064E-3</v>
      </c>
      <c r="K205" s="10"/>
    </row>
    <row r="206" spans="1:11" s="8" customFormat="1" ht="25.15" customHeight="1">
      <c r="A206" s="33" t="s">
        <v>359</v>
      </c>
      <c r="B206" s="29" t="s">
        <v>844</v>
      </c>
      <c r="C206" s="29" t="s">
        <v>753</v>
      </c>
      <c r="D206" s="30" t="s">
        <v>360</v>
      </c>
      <c r="E206" s="31" t="s">
        <v>98</v>
      </c>
      <c r="F206" s="23">
        <v>268.95</v>
      </c>
      <c r="G206" s="32">
        <v>37.159999999999997</v>
      </c>
      <c r="H206" s="32">
        <v>46.45</v>
      </c>
      <c r="I206" s="25">
        <f t="shared" si="30"/>
        <v>12492.72</v>
      </c>
      <c r="J206" s="26">
        <f t="shared" si="31"/>
        <v>3.5875617820817257E-3</v>
      </c>
      <c r="K206" s="10"/>
    </row>
    <row r="207" spans="1:11" s="8" customFormat="1" ht="25.15" customHeight="1">
      <c r="A207" s="33" t="s">
        <v>361</v>
      </c>
      <c r="B207" s="29" t="s">
        <v>845</v>
      </c>
      <c r="C207" s="29" t="s">
        <v>753</v>
      </c>
      <c r="D207" s="30" t="s">
        <v>362</v>
      </c>
      <c r="E207" s="31" t="s">
        <v>98</v>
      </c>
      <c r="F207" s="23">
        <v>39.75</v>
      </c>
      <c r="G207" s="32">
        <v>62.37</v>
      </c>
      <c r="H207" s="32">
        <v>77.959999999999994</v>
      </c>
      <c r="I207" s="25">
        <f t="shared" si="30"/>
        <v>3098.91</v>
      </c>
      <c r="J207" s="26">
        <f t="shared" si="31"/>
        <v>8.8992077642906274E-4</v>
      </c>
      <c r="K207" s="10"/>
    </row>
    <row r="208" spans="1:11" s="8" customFormat="1" ht="25.15" customHeight="1">
      <c r="A208" s="33" t="s">
        <v>363</v>
      </c>
      <c r="B208" s="29" t="s">
        <v>846</v>
      </c>
      <c r="C208" s="29" t="s">
        <v>753</v>
      </c>
      <c r="D208" s="30" t="s">
        <v>364</v>
      </c>
      <c r="E208" s="31" t="s">
        <v>98</v>
      </c>
      <c r="F208" s="23">
        <v>33.75</v>
      </c>
      <c r="G208" s="32">
        <v>103.09</v>
      </c>
      <c r="H208" s="32">
        <v>128.86000000000001</v>
      </c>
      <c r="I208" s="25">
        <f t="shared" si="30"/>
        <v>4349.0200000000004</v>
      </c>
      <c r="J208" s="26">
        <f t="shared" si="31"/>
        <v>1.2489176049338389E-3</v>
      </c>
      <c r="K208" s="10"/>
    </row>
    <row r="209" spans="1:11" s="8" customFormat="1" ht="25.15" customHeight="1">
      <c r="A209" s="33" t="s">
        <v>365</v>
      </c>
      <c r="B209" s="29" t="s">
        <v>847</v>
      </c>
      <c r="C209" s="29" t="s">
        <v>753</v>
      </c>
      <c r="D209" s="30" t="s">
        <v>366</v>
      </c>
      <c r="E209" s="31" t="s">
        <v>98</v>
      </c>
      <c r="F209" s="23">
        <v>24.75</v>
      </c>
      <c r="G209" s="32">
        <v>162.41999999999999</v>
      </c>
      <c r="H209" s="32">
        <v>203.02</v>
      </c>
      <c r="I209" s="25">
        <f t="shared" si="30"/>
        <v>5024.74</v>
      </c>
      <c r="J209" s="26">
        <f t="shared" si="31"/>
        <v>1.4429655982762224E-3</v>
      </c>
      <c r="K209" s="10"/>
    </row>
    <row r="210" spans="1:11" s="8" customFormat="1" ht="25.15" customHeight="1">
      <c r="A210" s="33" t="s">
        <v>367</v>
      </c>
      <c r="B210" s="29" t="s">
        <v>848</v>
      </c>
      <c r="C210" s="29" t="s">
        <v>753</v>
      </c>
      <c r="D210" s="30" t="s">
        <v>368</v>
      </c>
      <c r="E210" s="31" t="s">
        <v>98</v>
      </c>
      <c r="F210" s="23">
        <v>45</v>
      </c>
      <c r="G210" s="32">
        <v>243.26</v>
      </c>
      <c r="H210" s="32">
        <v>304.07</v>
      </c>
      <c r="I210" s="25">
        <f t="shared" si="30"/>
        <v>13683.15</v>
      </c>
      <c r="J210" s="26">
        <f t="shared" si="31"/>
        <v>3.9294201741887731E-3</v>
      </c>
      <c r="K210" s="10"/>
    </row>
    <row r="211" spans="1:11" s="8" customFormat="1" ht="25.15" customHeight="1">
      <c r="A211" s="33" t="s">
        <v>369</v>
      </c>
      <c r="B211" s="29" t="s">
        <v>849</v>
      </c>
      <c r="C211" s="29" t="s">
        <v>753</v>
      </c>
      <c r="D211" s="30" t="s">
        <v>370</v>
      </c>
      <c r="E211" s="31" t="s">
        <v>89</v>
      </c>
      <c r="F211" s="23">
        <v>19.5</v>
      </c>
      <c r="G211" s="32">
        <v>10.3</v>
      </c>
      <c r="H211" s="32">
        <v>12.87</v>
      </c>
      <c r="I211" s="25">
        <f t="shared" si="30"/>
        <v>250.96</v>
      </c>
      <c r="J211" s="26">
        <f t="shared" si="31"/>
        <v>7.2068733216723815E-5</v>
      </c>
      <c r="K211" s="10"/>
    </row>
    <row r="212" spans="1:11" s="8" customFormat="1" ht="25.15" customHeight="1">
      <c r="A212" s="33" t="s">
        <v>371</v>
      </c>
      <c r="B212" s="29" t="s">
        <v>850</v>
      </c>
      <c r="C212" s="29" t="s">
        <v>753</v>
      </c>
      <c r="D212" s="30" t="s">
        <v>372</v>
      </c>
      <c r="E212" s="31" t="s">
        <v>89</v>
      </c>
      <c r="F212" s="23">
        <v>10.5</v>
      </c>
      <c r="G212" s="32">
        <v>16.079999999999998</v>
      </c>
      <c r="H212" s="32">
        <v>20.100000000000001</v>
      </c>
      <c r="I212" s="25">
        <f t="shared" si="30"/>
        <v>211.05</v>
      </c>
      <c r="J212" s="26">
        <f t="shared" si="31"/>
        <v>6.0607691047934178E-5</v>
      </c>
      <c r="K212" s="10"/>
    </row>
    <row r="213" spans="1:11" s="8" customFormat="1" ht="25.15" customHeight="1">
      <c r="A213" s="33" t="s">
        <v>373</v>
      </c>
      <c r="B213" s="29" t="s">
        <v>851</v>
      </c>
      <c r="C213" s="29" t="s">
        <v>753</v>
      </c>
      <c r="D213" s="30" t="s">
        <v>374</v>
      </c>
      <c r="E213" s="31" t="s">
        <v>89</v>
      </c>
      <c r="F213" s="23">
        <v>1.5</v>
      </c>
      <c r="G213" s="32">
        <v>23.86</v>
      </c>
      <c r="H213" s="32">
        <v>29.82</v>
      </c>
      <c r="I213" s="25">
        <f t="shared" si="30"/>
        <v>44.73</v>
      </c>
      <c r="J213" s="26">
        <f t="shared" si="31"/>
        <v>1.2845212132547242E-5</v>
      </c>
      <c r="K213" s="10"/>
    </row>
    <row r="214" spans="1:11" s="8" customFormat="1" ht="25.15" customHeight="1">
      <c r="A214" s="33" t="s">
        <v>375</v>
      </c>
      <c r="B214" s="29" t="s">
        <v>852</v>
      </c>
      <c r="C214" s="29" t="s">
        <v>753</v>
      </c>
      <c r="D214" s="30" t="s">
        <v>376</v>
      </c>
      <c r="E214" s="31" t="s">
        <v>89</v>
      </c>
      <c r="F214" s="23">
        <v>52.5</v>
      </c>
      <c r="G214" s="32">
        <v>10.1</v>
      </c>
      <c r="H214" s="32">
        <v>12.62</v>
      </c>
      <c r="I214" s="25">
        <f t="shared" si="30"/>
        <v>662.55</v>
      </c>
      <c r="J214" s="26">
        <f t="shared" si="31"/>
        <v>1.9026593557834061E-4</v>
      </c>
      <c r="K214" s="10"/>
    </row>
    <row r="215" spans="1:11" s="8" customFormat="1" ht="25.15" customHeight="1">
      <c r="A215" s="33" t="s">
        <v>377</v>
      </c>
      <c r="B215" s="29" t="s">
        <v>853</v>
      </c>
      <c r="C215" s="29" t="s">
        <v>753</v>
      </c>
      <c r="D215" s="30" t="s">
        <v>378</v>
      </c>
      <c r="E215" s="31" t="s">
        <v>89</v>
      </c>
      <c r="F215" s="23">
        <v>27</v>
      </c>
      <c r="G215" s="32">
        <v>10.06</v>
      </c>
      <c r="H215" s="32">
        <v>12.57</v>
      </c>
      <c r="I215" s="25">
        <f t="shared" si="30"/>
        <v>339.39</v>
      </c>
      <c r="J215" s="26">
        <f t="shared" si="31"/>
        <v>9.7463370124417807E-5</v>
      </c>
      <c r="K215" s="10"/>
    </row>
    <row r="216" spans="1:11" s="8" customFormat="1" ht="25.15" customHeight="1">
      <c r="A216" s="33" t="s">
        <v>379</v>
      </c>
      <c r="B216" s="29" t="s">
        <v>854</v>
      </c>
      <c r="C216" s="29" t="s">
        <v>753</v>
      </c>
      <c r="D216" s="30" t="s">
        <v>380</v>
      </c>
      <c r="E216" s="31" t="s">
        <v>89</v>
      </c>
      <c r="F216" s="23">
        <v>3</v>
      </c>
      <c r="G216" s="32">
        <v>22.99</v>
      </c>
      <c r="H216" s="32">
        <v>28.73</v>
      </c>
      <c r="I216" s="25">
        <f t="shared" si="30"/>
        <v>86.19</v>
      </c>
      <c r="J216" s="26">
        <f t="shared" si="31"/>
        <v>2.4751371198395861E-5</v>
      </c>
      <c r="K216" s="10"/>
    </row>
    <row r="217" spans="1:11" s="8" customFormat="1" ht="25.15" customHeight="1">
      <c r="A217" s="33" t="s">
        <v>381</v>
      </c>
      <c r="B217" s="29" t="s">
        <v>855</v>
      </c>
      <c r="C217" s="29" t="s">
        <v>753</v>
      </c>
      <c r="D217" s="30" t="s">
        <v>382</v>
      </c>
      <c r="E217" s="31" t="s">
        <v>89</v>
      </c>
      <c r="F217" s="23">
        <v>11.25</v>
      </c>
      <c r="G217" s="32">
        <v>27.95</v>
      </c>
      <c r="H217" s="32">
        <v>34.93</v>
      </c>
      <c r="I217" s="25">
        <f t="shared" si="30"/>
        <v>392.96</v>
      </c>
      <c r="J217" s="26">
        <f t="shared" si="31"/>
        <v>1.128471844311595E-4</v>
      </c>
      <c r="K217" s="10"/>
    </row>
    <row r="218" spans="1:11" s="8" customFormat="1" ht="25.15" customHeight="1">
      <c r="A218" s="33" t="s">
        <v>383</v>
      </c>
      <c r="B218" s="29" t="s">
        <v>856</v>
      </c>
      <c r="C218" s="29" t="s">
        <v>753</v>
      </c>
      <c r="D218" s="30" t="s">
        <v>384</v>
      </c>
      <c r="E218" s="31" t="s">
        <v>89</v>
      </c>
      <c r="F218" s="23">
        <v>2.25</v>
      </c>
      <c r="G218" s="32">
        <v>14.63</v>
      </c>
      <c r="H218" s="32">
        <v>18.28</v>
      </c>
      <c r="I218" s="25">
        <f t="shared" si="30"/>
        <v>41.13</v>
      </c>
      <c r="J218" s="26">
        <f t="shared" si="31"/>
        <v>1.1811392242603804E-5</v>
      </c>
      <c r="K218" s="10"/>
    </row>
    <row r="219" spans="1:11" s="8" customFormat="1" ht="25.15" customHeight="1">
      <c r="A219" s="33" t="s">
        <v>385</v>
      </c>
      <c r="B219" s="29" t="s">
        <v>857</v>
      </c>
      <c r="C219" s="29" t="s">
        <v>753</v>
      </c>
      <c r="D219" s="30" t="s">
        <v>386</v>
      </c>
      <c r="E219" s="31" t="s">
        <v>89</v>
      </c>
      <c r="F219" s="23">
        <v>14.25</v>
      </c>
      <c r="G219" s="32">
        <v>26.69</v>
      </c>
      <c r="H219" s="32">
        <v>33.36</v>
      </c>
      <c r="I219" s="25">
        <f t="shared" si="30"/>
        <v>475.38</v>
      </c>
      <c r="J219" s="26">
        <f t="shared" si="31"/>
        <v>1.3651591646703126E-4</v>
      </c>
      <c r="K219" s="10"/>
    </row>
    <row r="220" spans="1:11" s="8" customFormat="1" ht="25.15" customHeight="1">
      <c r="A220" s="33" t="s">
        <v>387</v>
      </c>
      <c r="B220" s="29" t="s">
        <v>858</v>
      </c>
      <c r="C220" s="29" t="s">
        <v>753</v>
      </c>
      <c r="D220" s="30" t="s">
        <v>388</v>
      </c>
      <c r="E220" s="31" t="s">
        <v>89</v>
      </c>
      <c r="F220" s="23">
        <v>3</v>
      </c>
      <c r="G220" s="32">
        <v>40.479999999999997</v>
      </c>
      <c r="H220" s="32">
        <v>50.6</v>
      </c>
      <c r="I220" s="25">
        <f t="shared" si="30"/>
        <v>151.80000000000001</v>
      </c>
      <c r="J220" s="26">
        <f t="shared" si="31"/>
        <v>4.3592738692615064E-5</v>
      </c>
      <c r="K220" s="10"/>
    </row>
    <row r="221" spans="1:11" s="8" customFormat="1" ht="25.15" customHeight="1">
      <c r="A221" s="33" t="s">
        <v>389</v>
      </c>
      <c r="B221" s="29" t="s">
        <v>857</v>
      </c>
      <c r="C221" s="29" t="s">
        <v>753</v>
      </c>
      <c r="D221" s="30" t="s">
        <v>390</v>
      </c>
      <c r="E221" s="31" t="s">
        <v>89</v>
      </c>
      <c r="F221" s="23">
        <v>1.5</v>
      </c>
      <c r="G221" s="32">
        <v>26.69</v>
      </c>
      <c r="H221" s="32">
        <v>33.36</v>
      </c>
      <c r="I221" s="25">
        <f t="shared" si="30"/>
        <v>50.04</v>
      </c>
      <c r="J221" s="26">
        <f t="shared" si="31"/>
        <v>1.4370096470213817E-5</v>
      </c>
      <c r="K221" s="10"/>
    </row>
    <row r="222" spans="1:11" s="8" customFormat="1" ht="25.15" customHeight="1">
      <c r="A222" s="33" t="s">
        <v>391</v>
      </c>
      <c r="B222" s="29" t="s">
        <v>858</v>
      </c>
      <c r="C222" s="29" t="s">
        <v>753</v>
      </c>
      <c r="D222" s="30" t="s">
        <v>392</v>
      </c>
      <c r="E222" s="31" t="s">
        <v>89</v>
      </c>
      <c r="F222" s="23">
        <v>12</v>
      </c>
      <c r="G222" s="32">
        <v>40.479999999999997</v>
      </c>
      <c r="H222" s="32">
        <v>50.6</v>
      </c>
      <c r="I222" s="25">
        <f t="shared" si="30"/>
        <v>607.20000000000005</v>
      </c>
      <c r="J222" s="26">
        <f t="shared" si="31"/>
        <v>1.7437095477046026E-4</v>
      </c>
      <c r="K222" s="10"/>
    </row>
    <row r="223" spans="1:11" s="8" customFormat="1" ht="25.15" customHeight="1">
      <c r="A223" s="33" t="s">
        <v>393</v>
      </c>
      <c r="B223" s="29" t="s">
        <v>859</v>
      </c>
      <c r="C223" s="29" t="s">
        <v>753</v>
      </c>
      <c r="D223" s="30" t="s">
        <v>394</v>
      </c>
      <c r="E223" s="31" t="s">
        <v>89</v>
      </c>
      <c r="F223" s="23">
        <v>9.75</v>
      </c>
      <c r="G223" s="32">
        <v>50.66</v>
      </c>
      <c r="H223" s="32">
        <v>63.32</v>
      </c>
      <c r="I223" s="25">
        <f t="shared" si="30"/>
        <v>617.37</v>
      </c>
      <c r="J223" s="26">
        <f t="shared" si="31"/>
        <v>1.7729149595955044E-4</v>
      </c>
      <c r="K223" s="10"/>
    </row>
    <row r="224" spans="1:11" s="8" customFormat="1" ht="25.15" customHeight="1">
      <c r="A224" s="33" t="s">
        <v>395</v>
      </c>
      <c r="B224" s="29" t="s">
        <v>859</v>
      </c>
      <c r="C224" s="29" t="s">
        <v>753</v>
      </c>
      <c r="D224" s="30" t="s">
        <v>396</v>
      </c>
      <c r="E224" s="31" t="s">
        <v>89</v>
      </c>
      <c r="F224" s="23">
        <v>2.25</v>
      </c>
      <c r="G224" s="32">
        <v>50.66</v>
      </c>
      <c r="H224" s="32">
        <v>63.32</v>
      </c>
      <c r="I224" s="25">
        <f t="shared" si="30"/>
        <v>142.47</v>
      </c>
      <c r="J224" s="26">
        <f t="shared" si="31"/>
        <v>4.0913422144511641E-5</v>
      </c>
      <c r="K224" s="10"/>
    </row>
    <row r="225" spans="1:11" s="8" customFormat="1" ht="25.15" customHeight="1">
      <c r="A225" s="33" t="s">
        <v>397</v>
      </c>
      <c r="B225" s="29" t="s">
        <v>859</v>
      </c>
      <c r="C225" s="29" t="s">
        <v>753</v>
      </c>
      <c r="D225" s="30" t="s">
        <v>398</v>
      </c>
      <c r="E225" s="31" t="s">
        <v>89</v>
      </c>
      <c r="F225" s="23">
        <v>6</v>
      </c>
      <c r="G225" s="32">
        <v>50.66</v>
      </c>
      <c r="H225" s="32">
        <v>63.32</v>
      </c>
      <c r="I225" s="25">
        <f t="shared" si="30"/>
        <v>379.92</v>
      </c>
      <c r="J225" s="26">
        <f t="shared" si="31"/>
        <v>1.0910245905203105E-4</v>
      </c>
      <c r="K225" s="10"/>
    </row>
    <row r="226" spans="1:11" s="8" customFormat="1" ht="25.15" customHeight="1">
      <c r="A226" s="33" t="s">
        <v>399</v>
      </c>
      <c r="B226" s="29" t="s">
        <v>860</v>
      </c>
      <c r="C226" s="29" t="s">
        <v>753</v>
      </c>
      <c r="D226" s="30" t="s">
        <v>400</v>
      </c>
      <c r="E226" s="31" t="s">
        <v>89</v>
      </c>
      <c r="F226" s="23">
        <v>5.25</v>
      </c>
      <c r="G226" s="32">
        <v>50.62</v>
      </c>
      <c r="H226" s="32">
        <v>63.27</v>
      </c>
      <c r="I226" s="25">
        <f t="shared" si="30"/>
        <v>332.16</v>
      </c>
      <c r="J226" s="26">
        <f t="shared" si="31"/>
        <v>9.5387115178781416E-5</v>
      </c>
      <c r="K226" s="10"/>
    </row>
    <row r="227" spans="1:11" s="8" customFormat="1" ht="25.15" customHeight="1">
      <c r="A227" s="33" t="s">
        <v>401</v>
      </c>
      <c r="B227" s="29" t="s">
        <v>861</v>
      </c>
      <c r="C227" s="29" t="s">
        <v>753</v>
      </c>
      <c r="D227" s="30" t="s">
        <v>402</v>
      </c>
      <c r="E227" s="31" t="s">
        <v>89</v>
      </c>
      <c r="F227" s="23">
        <v>7.5</v>
      </c>
      <c r="G227" s="32">
        <v>108.08</v>
      </c>
      <c r="H227" s="32">
        <v>135.1</v>
      </c>
      <c r="I227" s="25">
        <f t="shared" si="30"/>
        <v>1013.25</v>
      </c>
      <c r="J227" s="26">
        <f t="shared" si="31"/>
        <v>2.9097722319033074E-4</v>
      </c>
      <c r="K227" s="10"/>
    </row>
    <row r="228" spans="1:11" s="8" customFormat="1" ht="25.15" customHeight="1">
      <c r="A228" s="33" t="s">
        <v>403</v>
      </c>
      <c r="B228" s="29" t="s">
        <v>862</v>
      </c>
      <c r="C228" s="29" t="s">
        <v>753</v>
      </c>
      <c r="D228" s="30" t="s">
        <v>404</v>
      </c>
      <c r="E228" s="31" t="s">
        <v>89</v>
      </c>
      <c r="F228" s="23">
        <v>2.25</v>
      </c>
      <c r="G228" s="32">
        <v>690.33</v>
      </c>
      <c r="H228" s="32">
        <v>862.91</v>
      </c>
      <c r="I228" s="25">
        <f t="shared" si="30"/>
        <v>1941.54</v>
      </c>
      <c r="J228" s="26">
        <f t="shared" si="31"/>
        <v>5.575562969779963E-4</v>
      </c>
      <c r="K228" s="10"/>
    </row>
    <row r="229" spans="1:11" s="8" customFormat="1" ht="25.15" customHeight="1">
      <c r="A229" s="33" t="s">
        <v>405</v>
      </c>
      <c r="B229" s="29" t="s">
        <v>862</v>
      </c>
      <c r="C229" s="29" t="s">
        <v>753</v>
      </c>
      <c r="D229" s="30" t="s">
        <v>406</v>
      </c>
      <c r="E229" s="31" t="s">
        <v>89</v>
      </c>
      <c r="F229" s="23">
        <v>5.25</v>
      </c>
      <c r="G229" s="32">
        <v>690.33</v>
      </c>
      <c r="H229" s="32">
        <v>862.91</v>
      </c>
      <c r="I229" s="25">
        <f t="shared" si="30"/>
        <v>4530.2700000000004</v>
      </c>
      <c r="J229" s="26">
        <f t="shared" si="31"/>
        <v>1.3009675646705747E-3</v>
      </c>
      <c r="K229" s="10"/>
    </row>
    <row r="230" spans="1:11" s="8" customFormat="1" ht="25.15" customHeight="1">
      <c r="A230" s="33" t="s">
        <v>407</v>
      </c>
      <c r="B230" s="29" t="s">
        <v>863</v>
      </c>
      <c r="C230" s="29" t="s">
        <v>753</v>
      </c>
      <c r="D230" s="30" t="s">
        <v>408</v>
      </c>
      <c r="E230" s="31" t="s">
        <v>89</v>
      </c>
      <c r="F230" s="23">
        <v>25</v>
      </c>
      <c r="G230" s="32">
        <v>19.329999999999998</v>
      </c>
      <c r="H230" s="32">
        <v>24.16</v>
      </c>
      <c r="I230" s="25">
        <f t="shared" si="30"/>
        <v>604</v>
      </c>
      <c r="J230" s="26">
        <f t="shared" si="31"/>
        <v>1.7345200375717718E-4</v>
      </c>
      <c r="K230" s="10"/>
    </row>
    <row r="231" spans="1:11" s="8" customFormat="1" ht="25.15" customHeight="1">
      <c r="A231" s="33" t="s">
        <v>409</v>
      </c>
      <c r="B231" s="29" t="s">
        <v>864</v>
      </c>
      <c r="C231" s="29" t="s">
        <v>756</v>
      </c>
      <c r="D231" s="30" t="s">
        <v>410</v>
      </c>
      <c r="E231" s="31" t="s">
        <v>89</v>
      </c>
      <c r="F231" s="23">
        <v>3</v>
      </c>
      <c r="G231" s="32">
        <v>18.809999999999999</v>
      </c>
      <c r="H231" s="32">
        <v>23.51</v>
      </c>
      <c r="I231" s="25">
        <f t="shared" si="30"/>
        <v>70.53</v>
      </c>
      <c r="J231" s="26">
        <f t="shared" si="31"/>
        <v>2.0254254677141897E-5</v>
      </c>
      <c r="K231" s="10"/>
    </row>
    <row r="232" spans="1:11" s="8" customFormat="1" ht="25.15" customHeight="1">
      <c r="A232" s="33" t="s">
        <v>411</v>
      </c>
      <c r="B232" s="29" t="s">
        <v>865</v>
      </c>
      <c r="C232" s="29" t="s">
        <v>756</v>
      </c>
      <c r="D232" s="30" t="s">
        <v>412</v>
      </c>
      <c r="E232" s="31" t="s">
        <v>89</v>
      </c>
      <c r="F232" s="23">
        <v>41</v>
      </c>
      <c r="G232" s="32">
        <v>497.61</v>
      </c>
      <c r="H232" s="32">
        <v>622.01</v>
      </c>
      <c r="I232" s="25">
        <f t="shared" si="30"/>
        <v>25502.41</v>
      </c>
      <c r="J232" s="26">
        <f t="shared" si="31"/>
        <v>7.3235829720812466E-3</v>
      </c>
      <c r="K232" s="10"/>
    </row>
    <row r="233" spans="1:11" s="8" customFormat="1" ht="25.15" customHeight="1">
      <c r="A233" s="33" t="s">
        <v>413</v>
      </c>
      <c r="B233" s="29" t="s">
        <v>866</v>
      </c>
      <c r="C233" s="29" t="s">
        <v>753</v>
      </c>
      <c r="D233" s="30" t="s">
        <v>414</v>
      </c>
      <c r="E233" s="31" t="s">
        <v>89</v>
      </c>
      <c r="F233" s="23">
        <v>1</v>
      </c>
      <c r="G233" s="32">
        <v>864.53</v>
      </c>
      <c r="H233" s="32">
        <v>1080.6600000000001</v>
      </c>
      <c r="I233" s="25">
        <f t="shared" si="30"/>
        <v>1080.6600000000001</v>
      </c>
      <c r="J233" s="26">
        <f t="shared" si="31"/>
        <v>3.1033550062952169E-4</v>
      </c>
      <c r="K233" s="10"/>
    </row>
    <row r="234" spans="1:11" s="8" customFormat="1" ht="25.15" customHeight="1">
      <c r="A234" s="33" t="s">
        <v>415</v>
      </c>
      <c r="B234" s="29" t="s">
        <v>867</v>
      </c>
      <c r="C234" s="29" t="s">
        <v>753</v>
      </c>
      <c r="D234" s="30" t="s">
        <v>416</v>
      </c>
      <c r="E234" s="31" t="s">
        <v>89</v>
      </c>
      <c r="F234" s="23">
        <v>3</v>
      </c>
      <c r="G234" s="32">
        <v>6441.23</v>
      </c>
      <c r="H234" s="32">
        <v>8051.53</v>
      </c>
      <c r="I234" s="25">
        <f t="shared" si="30"/>
        <v>24154.59</v>
      </c>
      <c r="J234" s="26">
        <f t="shared" si="31"/>
        <v>6.936526548730255E-3</v>
      </c>
      <c r="K234" s="10"/>
    </row>
    <row r="235" spans="1:11" s="8" customFormat="1" ht="25.15" customHeight="1">
      <c r="A235" s="33" t="s">
        <v>417</v>
      </c>
      <c r="B235" s="29" t="s">
        <v>868</v>
      </c>
      <c r="C235" s="29" t="s">
        <v>753</v>
      </c>
      <c r="D235" s="30" t="s">
        <v>418</v>
      </c>
      <c r="E235" s="31" t="s">
        <v>89</v>
      </c>
      <c r="F235" s="23">
        <v>1</v>
      </c>
      <c r="G235" s="32">
        <v>15219.58</v>
      </c>
      <c r="H235" s="32">
        <v>19024.47</v>
      </c>
      <c r="I235" s="25">
        <f t="shared" si="30"/>
        <v>19024.47</v>
      </c>
      <c r="J235" s="26">
        <f t="shared" si="31"/>
        <v>5.4632987448978553E-3</v>
      </c>
      <c r="K235" s="10"/>
    </row>
    <row r="236" spans="1:11" s="8" customFormat="1" ht="25.15" customHeight="1">
      <c r="A236" s="33" t="s">
        <v>419</v>
      </c>
      <c r="B236" s="29" t="s">
        <v>869</v>
      </c>
      <c r="C236" s="29" t="s">
        <v>756</v>
      </c>
      <c r="D236" s="30" t="s">
        <v>420</v>
      </c>
      <c r="E236" s="31" t="s">
        <v>98</v>
      </c>
      <c r="F236" s="23">
        <v>254.2</v>
      </c>
      <c r="G236" s="32">
        <v>237.57</v>
      </c>
      <c r="H236" s="32">
        <v>296.95999999999998</v>
      </c>
      <c r="I236" s="25">
        <f t="shared" si="30"/>
        <v>75487.23</v>
      </c>
      <c r="J236" s="26">
        <f t="shared" si="31"/>
        <v>2.1677833280759763E-2</v>
      </c>
      <c r="K236" s="10"/>
    </row>
    <row r="237" spans="1:11" s="76" customFormat="1" ht="30" customHeight="1">
      <c r="A237" s="68"/>
      <c r="B237" s="69"/>
      <c r="C237" s="69"/>
      <c r="D237" s="70" t="s">
        <v>1086</v>
      </c>
      <c r="E237" s="71"/>
      <c r="F237" s="72"/>
      <c r="G237" s="69"/>
      <c r="H237" s="69"/>
      <c r="I237" s="73">
        <f>SUM(I203:I236)</f>
        <v>204979.90000000002</v>
      </c>
      <c r="J237" s="74"/>
      <c r="K237" s="75"/>
    </row>
    <row r="238" spans="1:11" s="53" customFormat="1" ht="30" customHeight="1">
      <c r="A238" s="47" t="s">
        <v>728</v>
      </c>
      <c r="B238" s="48"/>
      <c r="C238" s="48"/>
      <c r="D238" s="49" t="s">
        <v>725</v>
      </c>
      <c r="E238" s="50"/>
      <c r="F238" s="48"/>
      <c r="G238" s="48"/>
      <c r="H238" s="48"/>
      <c r="I238" s="48"/>
      <c r="J238" s="51"/>
      <c r="K238" s="52"/>
    </row>
    <row r="239" spans="1:11" s="8" customFormat="1" ht="25.15" customHeight="1">
      <c r="A239" s="33" t="s">
        <v>421</v>
      </c>
      <c r="B239" s="29" t="s">
        <v>870</v>
      </c>
      <c r="C239" s="29" t="s">
        <v>756</v>
      </c>
      <c r="D239" s="30" t="s">
        <v>422</v>
      </c>
      <c r="E239" s="31" t="s">
        <v>89</v>
      </c>
      <c r="F239" s="23">
        <v>8</v>
      </c>
      <c r="G239" s="32">
        <v>75.150000000000006</v>
      </c>
      <c r="H239" s="32">
        <v>93.93</v>
      </c>
      <c r="I239" s="25">
        <f t="shared" ref="I239:I261" si="32">TRUNC(H239*F239,2)</f>
        <v>751.44</v>
      </c>
      <c r="J239" s="26">
        <f t="shared" ref="J239:J261" si="33">I239/I$470</f>
        <v>2.1579267169419408E-4</v>
      </c>
      <c r="K239" s="10"/>
    </row>
    <row r="240" spans="1:11" s="8" customFormat="1" ht="25.15" customHeight="1">
      <c r="A240" s="33" t="s">
        <v>423</v>
      </c>
      <c r="B240" s="29" t="s">
        <v>871</v>
      </c>
      <c r="C240" s="29" t="s">
        <v>753</v>
      </c>
      <c r="D240" s="30" t="s">
        <v>424</v>
      </c>
      <c r="E240" s="31" t="s">
        <v>89</v>
      </c>
      <c r="F240" s="23">
        <v>11</v>
      </c>
      <c r="G240" s="32">
        <v>362.42</v>
      </c>
      <c r="H240" s="32">
        <v>453.02</v>
      </c>
      <c r="I240" s="25">
        <f t="shared" si="32"/>
        <v>4983.22</v>
      </c>
      <c r="J240" s="26">
        <f t="shared" si="33"/>
        <v>1.4310422088788749E-3</v>
      </c>
      <c r="K240" s="10"/>
    </row>
    <row r="241" spans="1:11" s="8" customFormat="1" ht="25.15" customHeight="1">
      <c r="A241" s="33" t="s">
        <v>425</v>
      </c>
      <c r="B241" s="29" t="s">
        <v>872</v>
      </c>
      <c r="C241" s="29" t="s">
        <v>753</v>
      </c>
      <c r="D241" s="30" t="s">
        <v>426</v>
      </c>
      <c r="E241" s="31" t="s">
        <v>89</v>
      </c>
      <c r="F241" s="23">
        <v>11</v>
      </c>
      <c r="G241" s="32">
        <v>380.12</v>
      </c>
      <c r="H241" s="32">
        <v>475.15</v>
      </c>
      <c r="I241" s="25">
        <f t="shared" si="32"/>
        <v>5226.6499999999996</v>
      </c>
      <c r="J241" s="26">
        <f t="shared" si="33"/>
        <v>1.500948535492467E-3</v>
      </c>
      <c r="K241" s="10"/>
    </row>
    <row r="242" spans="1:11" s="8" customFormat="1" ht="34.9" customHeight="1">
      <c r="A242" s="33" t="s">
        <v>427</v>
      </c>
      <c r="B242" s="29" t="s">
        <v>873</v>
      </c>
      <c r="C242" s="29" t="s">
        <v>753</v>
      </c>
      <c r="D242" s="30" t="s">
        <v>428</v>
      </c>
      <c r="E242" s="31" t="s">
        <v>89</v>
      </c>
      <c r="F242" s="23">
        <v>8</v>
      </c>
      <c r="G242" s="32">
        <v>602.57000000000005</v>
      </c>
      <c r="H242" s="32">
        <v>753.21</v>
      </c>
      <c r="I242" s="25">
        <f t="shared" si="32"/>
        <v>6025.68</v>
      </c>
      <c r="J242" s="26">
        <f t="shared" si="33"/>
        <v>1.7304077317873302E-3</v>
      </c>
      <c r="K242" s="10"/>
    </row>
    <row r="243" spans="1:11" s="8" customFormat="1" ht="25.15" customHeight="1">
      <c r="A243" s="33" t="s">
        <v>429</v>
      </c>
      <c r="B243" s="29" t="s">
        <v>874</v>
      </c>
      <c r="C243" s="29" t="s">
        <v>753</v>
      </c>
      <c r="D243" s="30" t="s">
        <v>430</v>
      </c>
      <c r="E243" s="31" t="s">
        <v>89</v>
      </c>
      <c r="F243" s="23">
        <v>6</v>
      </c>
      <c r="G243" s="32">
        <v>817.79</v>
      </c>
      <c r="H243" s="32">
        <v>1022.23</v>
      </c>
      <c r="I243" s="25">
        <f t="shared" si="32"/>
        <v>6133.38</v>
      </c>
      <c r="J243" s="26">
        <f t="shared" si="33"/>
        <v>1.7613361768281379E-3</v>
      </c>
      <c r="K243" s="10"/>
    </row>
    <row r="244" spans="1:11" s="8" customFormat="1" ht="25.15" customHeight="1">
      <c r="A244" s="33" t="s">
        <v>431</v>
      </c>
      <c r="B244" s="29" t="s">
        <v>875</v>
      </c>
      <c r="C244" s="29" t="s">
        <v>753</v>
      </c>
      <c r="D244" s="30" t="s">
        <v>432</v>
      </c>
      <c r="E244" s="31" t="s">
        <v>89</v>
      </c>
      <c r="F244" s="23">
        <v>2</v>
      </c>
      <c r="G244" s="32">
        <v>173.4</v>
      </c>
      <c r="H244" s="32">
        <v>216.75</v>
      </c>
      <c r="I244" s="25">
        <f t="shared" si="32"/>
        <v>433.5</v>
      </c>
      <c r="J244" s="26">
        <f t="shared" si="33"/>
        <v>1.2448914508068925E-4</v>
      </c>
      <c r="K244" s="10"/>
    </row>
    <row r="245" spans="1:11" s="8" customFormat="1" ht="25.15" customHeight="1">
      <c r="A245" s="33" t="s">
        <v>433</v>
      </c>
      <c r="B245" s="29" t="s">
        <v>876</v>
      </c>
      <c r="C245" s="29" t="s">
        <v>753</v>
      </c>
      <c r="D245" s="30" t="s">
        <v>434</v>
      </c>
      <c r="E245" s="31" t="s">
        <v>89</v>
      </c>
      <c r="F245" s="23">
        <v>22</v>
      </c>
      <c r="G245" s="32">
        <v>174.55</v>
      </c>
      <c r="H245" s="32">
        <v>218.18</v>
      </c>
      <c r="I245" s="25">
        <f t="shared" si="32"/>
        <v>4799.96</v>
      </c>
      <c r="J245" s="26">
        <f t="shared" si="33"/>
        <v>1.3784150330369209E-3</v>
      </c>
      <c r="K245" s="10"/>
    </row>
    <row r="246" spans="1:11" s="8" customFormat="1" ht="25.15" customHeight="1">
      <c r="A246" s="33" t="s">
        <v>435</v>
      </c>
      <c r="B246" s="29" t="s">
        <v>877</v>
      </c>
      <c r="C246" s="29" t="s">
        <v>753</v>
      </c>
      <c r="D246" s="30" t="s">
        <v>436</v>
      </c>
      <c r="E246" s="31" t="s">
        <v>89</v>
      </c>
      <c r="F246" s="23">
        <v>26</v>
      </c>
      <c r="G246" s="32">
        <v>110.21</v>
      </c>
      <c r="H246" s="32">
        <v>137.76</v>
      </c>
      <c r="I246" s="25">
        <f t="shared" si="32"/>
        <v>3581.76</v>
      </c>
      <c r="J246" s="26">
        <f t="shared" si="33"/>
        <v>1.0285818691677267E-3</v>
      </c>
      <c r="K246" s="10"/>
    </row>
    <row r="247" spans="1:11" s="8" customFormat="1" ht="25.15" customHeight="1">
      <c r="A247" s="33" t="s">
        <v>437</v>
      </c>
      <c r="B247" s="29" t="s">
        <v>878</v>
      </c>
      <c r="C247" s="29" t="s">
        <v>753</v>
      </c>
      <c r="D247" s="30" t="s">
        <v>438</v>
      </c>
      <c r="E247" s="31" t="s">
        <v>89</v>
      </c>
      <c r="F247" s="23">
        <v>3</v>
      </c>
      <c r="G247" s="32">
        <v>72.260000000000005</v>
      </c>
      <c r="H247" s="32">
        <v>90.32</v>
      </c>
      <c r="I247" s="25">
        <f t="shared" si="32"/>
        <v>270.95999999999998</v>
      </c>
      <c r="J247" s="26">
        <f t="shared" si="33"/>
        <v>7.7812177049742915E-5</v>
      </c>
      <c r="K247" s="10"/>
    </row>
    <row r="248" spans="1:11" s="8" customFormat="1" ht="25.15" customHeight="1">
      <c r="A248" s="33" t="s">
        <v>439</v>
      </c>
      <c r="B248" s="29" t="s">
        <v>879</v>
      </c>
      <c r="C248" s="29" t="s">
        <v>753</v>
      </c>
      <c r="D248" s="30" t="s">
        <v>440</v>
      </c>
      <c r="E248" s="31" t="s">
        <v>98</v>
      </c>
      <c r="F248" s="23">
        <v>18</v>
      </c>
      <c r="G248" s="32">
        <v>381.26</v>
      </c>
      <c r="H248" s="32">
        <v>476.57</v>
      </c>
      <c r="I248" s="25">
        <f t="shared" si="32"/>
        <v>8578.26</v>
      </c>
      <c r="J248" s="26">
        <f t="shared" si="33"/>
        <v>2.4634377247517263E-3</v>
      </c>
      <c r="K248" s="10"/>
    </row>
    <row r="249" spans="1:11" s="8" customFormat="1" ht="25.15" customHeight="1">
      <c r="A249" s="33" t="s">
        <v>441</v>
      </c>
      <c r="B249" s="29" t="s">
        <v>880</v>
      </c>
      <c r="C249" s="29" t="s">
        <v>753</v>
      </c>
      <c r="D249" s="30" t="s">
        <v>442</v>
      </c>
      <c r="E249" s="31" t="s">
        <v>98</v>
      </c>
      <c r="F249" s="23">
        <v>2</v>
      </c>
      <c r="G249" s="32">
        <v>737.88</v>
      </c>
      <c r="H249" s="32">
        <v>922.35</v>
      </c>
      <c r="I249" s="25">
        <f t="shared" si="32"/>
        <v>1844.7</v>
      </c>
      <c r="J249" s="26">
        <f t="shared" si="33"/>
        <v>5.2974654193851782E-4</v>
      </c>
      <c r="K249" s="10"/>
    </row>
    <row r="250" spans="1:11" s="8" customFormat="1" ht="25.15" customHeight="1">
      <c r="A250" s="33" t="s">
        <v>443</v>
      </c>
      <c r="B250" s="29" t="s">
        <v>881</v>
      </c>
      <c r="C250" s="29" t="s">
        <v>753</v>
      </c>
      <c r="D250" s="30" t="s">
        <v>444</v>
      </c>
      <c r="E250" s="31" t="s">
        <v>351</v>
      </c>
      <c r="F250" s="23">
        <v>16</v>
      </c>
      <c r="G250" s="32">
        <v>109.82</v>
      </c>
      <c r="H250" s="32">
        <v>137.27000000000001</v>
      </c>
      <c r="I250" s="25">
        <f t="shared" si="32"/>
        <v>2196.3200000000002</v>
      </c>
      <c r="J250" s="26">
        <f t="shared" si="33"/>
        <v>6.3072202796682678E-4</v>
      </c>
      <c r="K250" s="10"/>
    </row>
    <row r="251" spans="1:11" s="8" customFormat="1" ht="25.15" customHeight="1">
      <c r="A251" s="33" t="s">
        <v>445</v>
      </c>
      <c r="B251" s="29" t="s">
        <v>881</v>
      </c>
      <c r="C251" s="29" t="s">
        <v>753</v>
      </c>
      <c r="D251" s="30" t="s">
        <v>446</v>
      </c>
      <c r="E251" s="31" t="s">
        <v>89</v>
      </c>
      <c r="F251" s="23">
        <v>20</v>
      </c>
      <c r="G251" s="32">
        <v>109.82</v>
      </c>
      <c r="H251" s="32">
        <v>137.27000000000001</v>
      </c>
      <c r="I251" s="25">
        <f t="shared" si="32"/>
        <v>2745.4</v>
      </c>
      <c r="J251" s="26">
        <f t="shared" si="33"/>
        <v>7.8840253495853353E-4</v>
      </c>
      <c r="K251" s="10"/>
    </row>
    <row r="252" spans="1:11" s="8" customFormat="1" ht="34.9" customHeight="1">
      <c r="A252" s="33" t="s">
        <v>447</v>
      </c>
      <c r="B252" s="29" t="s">
        <v>882</v>
      </c>
      <c r="C252" s="29" t="s">
        <v>753</v>
      </c>
      <c r="D252" s="30" t="s">
        <v>448</v>
      </c>
      <c r="E252" s="31" t="s">
        <v>89</v>
      </c>
      <c r="F252" s="23">
        <v>1</v>
      </c>
      <c r="G252" s="32">
        <v>1103.01</v>
      </c>
      <c r="H252" s="32">
        <v>1378.76</v>
      </c>
      <c r="I252" s="25">
        <f t="shared" si="32"/>
        <v>1378.76</v>
      </c>
      <c r="J252" s="26">
        <f t="shared" si="33"/>
        <v>3.959415309606715E-4</v>
      </c>
      <c r="K252" s="10"/>
    </row>
    <row r="253" spans="1:11" s="8" customFormat="1" ht="25.15" customHeight="1">
      <c r="A253" s="33" t="s">
        <v>449</v>
      </c>
      <c r="B253" s="29" t="s">
        <v>883</v>
      </c>
      <c r="C253" s="29" t="s">
        <v>753</v>
      </c>
      <c r="D253" s="30" t="s">
        <v>450</v>
      </c>
      <c r="E253" s="31" t="s">
        <v>89</v>
      </c>
      <c r="F253" s="23">
        <v>8</v>
      </c>
      <c r="G253" s="32">
        <v>571.28</v>
      </c>
      <c r="H253" s="32">
        <v>714.1</v>
      </c>
      <c r="I253" s="25">
        <f t="shared" si="32"/>
        <v>5712.8</v>
      </c>
      <c r="J253" s="26">
        <f t="shared" si="33"/>
        <v>1.6405572964635791E-3</v>
      </c>
      <c r="K253" s="10"/>
    </row>
    <row r="254" spans="1:11" s="8" customFormat="1" ht="25.15" customHeight="1">
      <c r="A254" s="33" t="s">
        <v>451</v>
      </c>
      <c r="B254" s="29" t="s">
        <v>884</v>
      </c>
      <c r="C254" s="29" t="s">
        <v>753</v>
      </c>
      <c r="D254" s="30" t="s">
        <v>452</v>
      </c>
      <c r="E254" s="31" t="s">
        <v>89</v>
      </c>
      <c r="F254" s="23">
        <v>10</v>
      </c>
      <c r="G254" s="32">
        <v>191.4</v>
      </c>
      <c r="H254" s="32">
        <v>239.25</v>
      </c>
      <c r="I254" s="25">
        <f t="shared" si="32"/>
        <v>2392.5</v>
      </c>
      <c r="J254" s="26">
        <f t="shared" si="33"/>
        <v>6.8705946852491121E-4</v>
      </c>
      <c r="K254" s="10"/>
    </row>
    <row r="255" spans="1:11" s="8" customFormat="1" ht="25.15" customHeight="1">
      <c r="A255" s="33" t="s">
        <v>453</v>
      </c>
      <c r="B255" s="29" t="s">
        <v>885</v>
      </c>
      <c r="C255" s="29" t="s">
        <v>753</v>
      </c>
      <c r="D255" s="30" t="s">
        <v>454</v>
      </c>
      <c r="E255" s="31" t="s">
        <v>351</v>
      </c>
      <c r="F255" s="23">
        <v>5</v>
      </c>
      <c r="G255" s="32">
        <v>507.5</v>
      </c>
      <c r="H255" s="32">
        <v>634.37</v>
      </c>
      <c r="I255" s="25">
        <f t="shared" si="32"/>
        <v>3171.85</v>
      </c>
      <c r="J255" s="26">
        <f t="shared" si="33"/>
        <v>9.1086711608808347E-4</v>
      </c>
      <c r="K255" s="10"/>
    </row>
    <row r="256" spans="1:11" s="8" customFormat="1" ht="25.15" customHeight="1">
      <c r="A256" s="33" t="s">
        <v>455</v>
      </c>
      <c r="B256" s="29" t="s">
        <v>886</v>
      </c>
      <c r="C256" s="29" t="s">
        <v>756</v>
      </c>
      <c r="D256" s="30" t="s">
        <v>456</v>
      </c>
      <c r="E256" s="31" t="s">
        <v>89</v>
      </c>
      <c r="F256" s="23">
        <v>2</v>
      </c>
      <c r="G256" s="32">
        <v>203.51</v>
      </c>
      <c r="H256" s="32">
        <v>254.38</v>
      </c>
      <c r="I256" s="25">
        <f t="shared" si="32"/>
        <v>508.76</v>
      </c>
      <c r="J256" s="26">
        <f t="shared" si="33"/>
        <v>1.4610172422434016E-4</v>
      </c>
      <c r="K256" s="10"/>
    </row>
    <row r="257" spans="1:11" s="8" customFormat="1" ht="25.15" customHeight="1">
      <c r="A257" s="33" t="s">
        <v>457</v>
      </c>
      <c r="B257" s="29" t="s">
        <v>887</v>
      </c>
      <c r="C257" s="29" t="s">
        <v>753</v>
      </c>
      <c r="D257" s="30" t="s">
        <v>458</v>
      </c>
      <c r="E257" s="31" t="s">
        <v>89</v>
      </c>
      <c r="F257" s="23">
        <v>9</v>
      </c>
      <c r="G257" s="32">
        <v>112.54</v>
      </c>
      <c r="H257" s="32">
        <v>140.66999999999999</v>
      </c>
      <c r="I257" s="25">
        <f t="shared" si="32"/>
        <v>1266.03</v>
      </c>
      <c r="J257" s="26">
        <f t="shared" si="33"/>
        <v>3.635686097958593E-4</v>
      </c>
      <c r="K257" s="10"/>
    </row>
    <row r="258" spans="1:11" s="8" customFormat="1" ht="25.15" customHeight="1">
      <c r="A258" s="33" t="s">
        <v>459</v>
      </c>
      <c r="B258" s="29" t="s">
        <v>888</v>
      </c>
      <c r="C258" s="29" t="s">
        <v>753</v>
      </c>
      <c r="D258" s="30" t="s">
        <v>460</v>
      </c>
      <c r="E258" s="31" t="s">
        <v>89</v>
      </c>
      <c r="F258" s="23">
        <v>6</v>
      </c>
      <c r="G258" s="32">
        <v>24.67</v>
      </c>
      <c r="H258" s="32">
        <v>30.83</v>
      </c>
      <c r="I258" s="25">
        <f t="shared" si="32"/>
        <v>184.98</v>
      </c>
      <c r="J258" s="26">
        <f t="shared" si="33"/>
        <v>5.3121112011593762E-5</v>
      </c>
      <c r="K258" s="10"/>
    </row>
    <row r="259" spans="1:11" s="8" customFormat="1" ht="34.9" customHeight="1">
      <c r="A259" s="33" t="s">
        <v>461</v>
      </c>
      <c r="B259" s="29" t="s">
        <v>875</v>
      </c>
      <c r="C259" s="29" t="s">
        <v>753</v>
      </c>
      <c r="D259" s="30" t="s">
        <v>462</v>
      </c>
      <c r="E259" s="31" t="s">
        <v>89</v>
      </c>
      <c r="F259" s="23">
        <v>2</v>
      </c>
      <c r="G259" s="32">
        <v>173.4</v>
      </c>
      <c r="H259" s="32">
        <v>216.75</v>
      </c>
      <c r="I259" s="25">
        <f t="shared" si="32"/>
        <v>433.5</v>
      </c>
      <c r="J259" s="26">
        <f t="shared" si="33"/>
        <v>1.2448914508068925E-4</v>
      </c>
      <c r="K259" s="10"/>
    </row>
    <row r="260" spans="1:11" s="8" customFormat="1" ht="25.15" customHeight="1">
      <c r="A260" s="33" t="s">
        <v>463</v>
      </c>
      <c r="B260" s="29" t="s">
        <v>889</v>
      </c>
      <c r="C260" s="29" t="s">
        <v>753</v>
      </c>
      <c r="D260" s="30" t="s">
        <v>464</v>
      </c>
      <c r="E260" s="31" t="s">
        <v>89</v>
      </c>
      <c r="F260" s="23">
        <v>2</v>
      </c>
      <c r="G260" s="32">
        <v>1217.6300000000001</v>
      </c>
      <c r="H260" s="32">
        <v>1522.03</v>
      </c>
      <c r="I260" s="25">
        <f t="shared" si="32"/>
        <v>3044.06</v>
      </c>
      <c r="J260" s="26">
        <f t="shared" si="33"/>
        <v>8.7416938171700788E-4</v>
      </c>
      <c r="K260" s="10"/>
    </row>
    <row r="261" spans="1:11" s="8" customFormat="1" ht="25.15" customHeight="1">
      <c r="A261" s="33" t="s">
        <v>465</v>
      </c>
      <c r="B261" s="29" t="s">
        <v>878</v>
      </c>
      <c r="C261" s="29" t="s">
        <v>753</v>
      </c>
      <c r="D261" s="30" t="s">
        <v>438</v>
      </c>
      <c r="E261" s="31" t="s">
        <v>89</v>
      </c>
      <c r="F261" s="23">
        <v>16</v>
      </c>
      <c r="G261" s="32">
        <v>72.260000000000005</v>
      </c>
      <c r="H261" s="32">
        <v>90.32</v>
      </c>
      <c r="I261" s="25">
        <f t="shared" si="32"/>
        <v>1445.12</v>
      </c>
      <c r="J261" s="26">
        <f t="shared" si="33"/>
        <v>4.149982775986289E-4</v>
      </c>
      <c r="K261" s="10"/>
    </row>
    <row r="262" spans="1:11" s="76" customFormat="1" ht="30" customHeight="1">
      <c r="A262" s="68"/>
      <c r="B262" s="69"/>
      <c r="C262" s="69"/>
      <c r="D262" s="70" t="s">
        <v>1086</v>
      </c>
      <c r="E262" s="71"/>
      <c r="F262" s="72"/>
      <c r="G262" s="69"/>
      <c r="H262" s="69"/>
      <c r="I262" s="73">
        <f>SUM(I239:I261)</f>
        <v>67109.59</v>
      </c>
      <c r="J262" s="74"/>
      <c r="K262" s="75"/>
    </row>
    <row r="263" spans="1:11" s="53" customFormat="1" ht="30" customHeight="1">
      <c r="A263" s="47" t="s">
        <v>729</v>
      </c>
      <c r="B263" s="48"/>
      <c r="C263" s="48"/>
      <c r="D263" s="49" t="s">
        <v>724</v>
      </c>
      <c r="E263" s="50"/>
      <c r="F263" s="48"/>
      <c r="G263" s="48"/>
      <c r="H263" s="48"/>
      <c r="I263" s="48"/>
      <c r="J263" s="51"/>
      <c r="K263" s="52"/>
    </row>
    <row r="264" spans="1:11" s="8" customFormat="1" ht="25.15" customHeight="1">
      <c r="A264" s="33" t="s">
        <v>466</v>
      </c>
      <c r="B264" s="36" t="s">
        <v>787</v>
      </c>
      <c r="C264" s="29" t="s">
        <v>753</v>
      </c>
      <c r="D264" s="30" t="s">
        <v>467</v>
      </c>
      <c r="E264" s="31" t="s">
        <v>87</v>
      </c>
      <c r="F264" s="23">
        <v>0.16</v>
      </c>
      <c r="G264" s="32">
        <v>692.12</v>
      </c>
      <c r="H264" s="32">
        <v>865.15</v>
      </c>
      <c r="I264" s="25">
        <f t="shared" ref="I264:I273" si="34">TRUNC(H264*F264,2)</f>
        <v>138.41999999999999</v>
      </c>
      <c r="J264" s="26">
        <f t="shared" ref="J264:J273" si="35">I264/I$470</f>
        <v>3.9750374768325271E-5</v>
      </c>
      <c r="K264" s="10"/>
    </row>
    <row r="265" spans="1:11" s="8" customFormat="1" ht="25.15" customHeight="1">
      <c r="A265" s="33" t="s">
        <v>468</v>
      </c>
      <c r="B265" s="29" t="s">
        <v>890</v>
      </c>
      <c r="C265" s="29" t="s">
        <v>753</v>
      </c>
      <c r="D265" s="30" t="s">
        <v>469</v>
      </c>
      <c r="E265" s="31" t="s">
        <v>98</v>
      </c>
      <c r="F265" s="23">
        <v>2.04</v>
      </c>
      <c r="G265" s="32">
        <v>40</v>
      </c>
      <c r="H265" s="32">
        <v>50</v>
      </c>
      <c r="I265" s="25">
        <f t="shared" si="34"/>
        <v>102</v>
      </c>
      <c r="J265" s="26">
        <f t="shared" si="35"/>
        <v>2.929156354839747E-5</v>
      </c>
      <c r="K265" s="10"/>
    </row>
    <row r="266" spans="1:11" s="8" customFormat="1" ht="25.15" customHeight="1">
      <c r="A266" s="33" t="s">
        <v>470</v>
      </c>
      <c r="B266" s="29" t="s">
        <v>891</v>
      </c>
      <c r="C266" s="29" t="s">
        <v>753</v>
      </c>
      <c r="D266" s="30" t="s">
        <v>471</v>
      </c>
      <c r="E266" s="31" t="s">
        <v>89</v>
      </c>
      <c r="F266" s="23">
        <v>1</v>
      </c>
      <c r="G266" s="32">
        <v>15.9</v>
      </c>
      <c r="H266" s="32">
        <v>19.87</v>
      </c>
      <c r="I266" s="25">
        <f t="shared" si="34"/>
        <v>19.87</v>
      </c>
      <c r="J266" s="26">
        <f t="shared" si="35"/>
        <v>5.7061114481044878E-6</v>
      </c>
      <c r="K266" s="10"/>
    </row>
    <row r="267" spans="1:11" s="8" customFormat="1" ht="25.15" customHeight="1">
      <c r="A267" s="33" t="s">
        <v>472</v>
      </c>
      <c r="B267" s="36" t="s">
        <v>1013</v>
      </c>
      <c r="C267" s="29" t="s">
        <v>753</v>
      </c>
      <c r="D267" s="30" t="s">
        <v>473</v>
      </c>
      <c r="E267" s="31" t="s">
        <v>351</v>
      </c>
      <c r="F267" s="23">
        <v>4</v>
      </c>
      <c r="G267" s="32">
        <v>9.5500000000000007</v>
      </c>
      <c r="H267" s="32">
        <v>11.93</v>
      </c>
      <c r="I267" s="25">
        <f t="shared" si="34"/>
        <v>47.72</v>
      </c>
      <c r="J267" s="26">
        <f t="shared" si="35"/>
        <v>1.3703856985583601E-5</v>
      </c>
      <c r="K267" s="10"/>
    </row>
    <row r="268" spans="1:11" s="8" customFormat="1" ht="25.15" customHeight="1">
      <c r="A268" s="33" t="s">
        <v>474</v>
      </c>
      <c r="B268" s="36" t="s">
        <v>1014</v>
      </c>
      <c r="C268" s="29" t="s">
        <v>756</v>
      </c>
      <c r="D268" s="30" t="s">
        <v>475</v>
      </c>
      <c r="E268" s="31" t="s">
        <v>98</v>
      </c>
      <c r="F268" s="23">
        <v>2.04</v>
      </c>
      <c r="G268" s="32">
        <v>20.46</v>
      </c>
      <c r="H268" s="32">
        <v>25.57</v>
      </c>
      <c r="I268" s="25">
        <f t="shared" si="34"/>
        <v>52.16</v>
      </c>
      <c r="J268" s="26">
        <f t="shared" si="35"/>
        <v>1.4978901516513843E-5</v>
      </c>
      <c r="K268" s="10"/>
    </row>
    <row r="269" spans="1:11" s="8" customFormat="1" ht="25.15" customHeight="1">
      <c r="A269" s="33" t="s">
        <v>476</v>
      </c>
      <c r="B269" s="29" t="s">
        <v>893</v>
      </c>
      <c r="C269" s="29" t="s">
        <v>786</v>
      </c>
      <c r="D269" s="30" t="s">
        <v>477</v>
      </c>
      <c r="E269" s="31" t="s">
        <v>351</v>
      </c>
      <c r="F269" s="23">
        <v>1</v>
      </c>
      <c r="G269" s="32">
        <v>730.36</v>
      </c>
      <c r="H269" s="32">
        <v>912.95</v>
      </c>
      <c r="I269" s="25">
        <f t="shared" si="34"/>
        <v>912.95</v>
      </c>
      <c r="J269" s="26">
        <f t="shared" si="35"/>
        <v>2.6217385236773991E-4</v>
      </c>
      <c r="K269" s="10"/>
    </row>
    <row r="270" spans="1:11" s="8" customFormat="1" ht="25.15" customHeight="1">
      <c r="A270" s="33" t="s">
        <v>478</v>
      </c>
      <c r="B270" s="36" t="s">
        <v>1015</v>
      </c>
      <c r="C270" s="29" t="s">
        <v>786</v>
      </c>
      <c r="D270" s="30" t="s">
        <v>479</v>
      </c>
      <c r="E270" s="31" t="s">
        <v>351</v>
      </c>
      <c r="F270" s="23">
        <v>1</v>
      </c>
      <c r="G270" s="32">
        <v>76.56</v>
      </c>
      <c r="H270" s="32">
        <v>95.7</v>
      </c>
      <c r="I270" s="25">
        <f t="shared" si="34"/>
        <v>95.7</v>
      </c>
      <c r="J270" s="26">
        <f t="shared" si="35"/>
        <v>2.748237874099645E-5</v>
      </c>
      <c r="K270" s="10"/>
    </row>
    <row r="271" spans="1:11" s="8" customFormat="1" ht="25.15" customHeight="1">
      <c r="A271" s="33" t="s">
        <v>480</v>
      </c>
      <c r="B271" s="36" t="s">
        <v>1016</v>
      </c>
      <c r="C271" s="29" t="s">
        <v>892</v>
      </c>
      <c r="D271" s="30" t="s">
        <v>481</v>
      </c>
      <c r="E271" s="31" t="s">
        <v>89</v>
      </c>
      <c r="F271" s="23">
        <v>1</v>
      </c>
      <c r="G271" s="32">
        <v>2857.54</v>
      </c>
      <c r="H271" s="32">
        <v>3571.92</v>
      </c>
      <c r="I271" s="25">
        <f t="shared" si="34"/>
        <v>3571.92</v>
      </c>
      <c r="J271" s="26">
        <f t="shared" si="35"/>
        <v>1.0257560948018813E-3</v>
      </c>
      <c r="K271" s="10"/>
    </row>
    <row r="272" spans="1:11" s="8" customFormat="1" ht="25.15" customHeight="1">
      <c r="A272" s="33" t="s">
        <v>482</v>
      </c>
      <c r="B272" s="36" t="s">
        <v>1017</v>
      </c>
      <c r="C272" s="29" t="s">
        <v>786</v>
      </c>
      <c r="D272" s="35" t="s">
        <v>677</v>
      </c>
      <c r="E272" s="31" t="s">
        <v>89</v>
      </c>
      <c r="F272" s="23">
        <v>1</v>
      </c>
      <c r="G272" s="32">
        <v>18.64</v>
      </c>
      <c r="H272" s="32">
        <v>23.3</v>
      </c>
      <c r="I272" s="25">
        <f t="shared" si="34"/>
        <v>23.3</v>
      </c>
      <c r="J272" s="26">
        <f t="shared" si="35"/>
        <v>6.6911120654672651E-6</v>
      </c>
      <c r="K272" s="10"/>
    </row>
    <row r="273" spans="1:11" s="8" customFormat="1" ht="25.15" customHeight="1">
      <c r="A273" s="33" t="s">
        <v>483</v>
      </c>
      <c r="B273" s="36" t="s">
        <v>1017</v>
      </c>
      <c r="C273" s="29" t="s">
        <v>786</v>
      </c>
      <c r="D273" s="30" t="s">
        <v>484</v>
      </c>
      <c r="E273" s="31" t="s">
        <v>89</v>
      </c>
      <c r="F273" s="23">
        <v>1</v>
      </c>
      <c r="G273" s="32">
        <v>18.64</v>
      </c>
      <c r="H273" s="32">
        <v>23.3</v>
      </c>
      <c r="I273" s="25">
        <f t="shared" si="34"/>
        <v>23.3</v>
      </c>
      <c r="J273" s="26">
        <f t="shared" si="35"/>
        <v>6.6911120654672651E-6</v>
      </c>
      <c r="K273" s="10"/>
    </row>
    <row r="274" spans="1:11" s="76" customFormat="1" ht="30" customHeight="1">
      <c r="A274" s="68"/>
      <c r="B274" s="69"/>
      <c r="C274" s="69"/>
      <c r="D274" s="70" t="s">
        <v>1086</v>
      </c>
      <c r="E274" s="71"/>
      <c r="F274" s="72"/>
      <c r="G274" s="69"/>
      <c r="H274" s="69"/>
      <c r="I274" s="73">
        <f>SUM(I264:I273)</f>
        <v>4987.34</v>
      </c>
      <c r="J274" s="74"/>
      <c r="K274" s="75"/>
    </row>
    <row r="275" spans="1:11" s="53" customFormat="1" ht="30" customHeight="1">
      <c r="A275" s="47" t="s">
        <v>730</v>
      </c>
      <c r="B275" s="48"/>
      <c r="C275" s="48"/>
      <c r="D275" s="49" t="s">
        <v>723</v>
      </c>
      <c r="E275" s="50"/>
      <c r="F275" s="48"/>
      <c r="G275" s="48"/>
      <c r="H275" s="48"/>
      <c r="I275" s="48"/>
      <c r="J275" s="51"/>
      <c r="K275" s="52"/>
    </row>
    <row r="276" spans="1:11" s="8" customFormat="1" ht="25.15" customHeight="1">
      <c r="A276" s="33" t="s">
        <v>485</v>
      </c>
      <c r="B276" s="29" t="s">
        <v>1018</v>
      </c>
      <c r="C276" s="29" t="s">
        <v>753</v>
      </c>
      <c r="D276" s="30" t="s">
        <v>486</v>
      </c>
      <c r="E276" s="31" t="s">
        <v>89</v>
      </c>
      <c r="F276" s="23">
        <v>13</v>
      </c>
      <c r="G276" s="32">
        <v>19.97</v>
      </c>
      <c r="H276" s="32">
        <v>24.96</v>
      </c>
      <c r="I276" s="25">
        <f t="shared" ref="I276:I279" si="36">TRUNC(H276*F276,2)</f>
        <v>324.48</v>
      </c>
      <c r="J276" s="26">
        <f>I276/I$470</f>
        <v>9.3181632746902076E-5</v>
      </c>
      <c r="K276" s="10"/>
    </row>
    <row r="277" spans="1:11" s="8" customFormat="1" ht="25.15" customHeight="1">
      <c r="A277" s="33" t="s">
        <v>487</v>
      </c>
      <c r="B277" s="29" t="s">
        <v>894</v>
      </c>
      <c r="C277" s="29" t="s">
        <v>753</v>
      </c>
      <c r="D277" s="30" t="s">
        <v>488</v>
      </c>
      <c r="E277" s="31" t="s">
        <v>89</v>
      </c>
      <c r="F277" s="23">
        <v>13</v>
      </c>
      <c r="G277" s="32">
        <v>18.809999999999999</v>
      </c>
      <c r="H277" s="32">
        <v>23.51</v>
      </c>
      <c r="I277" s="25">
        <f t="shared" si="36"/>
        <v>305.63</v>
      </c>
      <c r="J277" s="26">
        <f>I277/I$470</f>
        <v>8.7768436934281552E-5</v>
      </c>
      <c r="K277" s="10"/>
    </row>
    <row r="278" spans="1:11" s="8" customFormat="1" ht="34.9" customHeight="1">
      <c r="A278" s="33" t="s">
        <v>489</v>
      </c>
      <c r="B278" s="29" t="s">
        <v>1019</v>
      </c>
      <c r="C278" s="29" t="s">
        <v>786</v>
      </c>
      <c r="D278" s="30" t="s">
        <v>490</v>
      </c>
      <c r="E278" s="31" t="s">
        <v>87</v>
      </c>
      <c r="F278" s="23">
        <v>49</v>
      </c>
      <c r="G278" s="32">
        <v>11.64</v>
      </c>
      <c r="H278" s="32">
        <v>14.55</v>
      </c>
      <c r="I278" s="25">
        <f t="shared" si="36"/>
        <v>712.95</v>
      </c>
      <c r="J278" s="26">
        <f>I278/I$470</f>
        <v>2.047394140375488E-4</v>
      </c>
      <c r="K278" s="10"/>
    </row>
    <row r="279" spans="1:11" s="8" customFormat="1" ht="25.15" customHeight="1">
      <c r="A279" s="33" t="s">
        <v>491</v>
      </c>
      <c r="B279" s="36" t="s">
        <v>1017</v>
      </c>
      <c r="C279" s="29" t="s">
        <v>786</v>
      </c>
      <c r="D279" s="35" t="s">
        <v>678</v>
      </c>
      <c r="E279" s="31" t="s">
        <v>89</v>
      </c>
      <c r="F279" s="23">
        <v>47</v>
      </c>
      <c r="G279" s="32">
        <v>18.64</v>
      </c>
      <c r="H279" s="32">
        <v>23.3</v>
      </c>
      <c r="I279" s="25">
        <f t="shared" si="36"/>
        <v>1095.0999999999999</v>
      </c>
      <c r="J279" s="26">
        <f>I279/I$470</f>
        <v>3.1448226707696145E-4</v>
      </c>
      <c r="K279" s="10"/>
    </row>
    <row r="280" spans="1:11" s="76" customFormat="1" ht="30" customHeight="1">
      <c r="A280" s="68"/>
      <c r="B280" s="69"/>
      <c r="C280" s="69"/>
      <c r="D280" s="70" t="s">
        <v>1086</v>
      </c>
      <c r="E280" s="71"/>
      <c r="F280" s="72"/>
      <c r="G280" s="69"/>
      <c r="H280" s="69"/>
      <c r="I280" s="73">
        <f>SUM(I276:I279)</f>
        <v>2438.16</v>
      </c>
      <c r="J280" s="74"/>
      <c r="K280" s="75"/>
    </row>
    <row r="281" spans="1:11" s="53" customFormat="1" ht="30" customHeight="1">
      <c r="A281" s="47" t="s">
        <v>731</v>
      </c>
      <c r="B281" s="48"/>
      <c r="C281" s="48"/>
      <c r="D281" s="49" t="s">
        <v>720</v>
      </c>
      <c r="E281" s="50"/>
      <c r="F281" s="48"/>
      <c r="G281" s="48"/>
      <c r="H281" s="48"/>
      <c r="I281" s="48"/>
      <c r="J281" s="51"/>
      <c r="K281" s="52"/>
    </row>
    <row r="282" spans="1:11" s="28" customFormat="1" ht="19.899999999999999" customHeight="1">
      <c r="A282" s="54" t="s">
        <v>1075</v>
      </c>
      <c r="B282" s="55"/>
      <c r="C282" s="55"/>
      <c r="D282" s="56" t="s">
        <v>1076</v>
      </c>
      <c r="E282" s="57"/>
      <c r="F282" s="57"/>
      <c r="G282" s="55"/>
      <c r="H282" s="55"/>
      <c r="I282" s="55"/>
      <c r="J282" s="58"/>
      <c r="K282" s="27"/>
    </row>
    <row r="283" spans="1:11" s="8" customFormat="1" ht="34.9" customHeight="1">
      <c r="A283" s="33" t="s">
        <v>492</v>
      </c>
      <c r="B283" s="29" t="s">
        <v>895</v>
      </c>
      <c r="C283" s="29" t="s">
        <v>753</v>
      </c>
      <c r="D283" s="30" t="s">
        <v>493</v>
      </c>
      <c r="E283" s="31" t="s">
        <v>89</v>
      </c>
      <c r="F283" s="23">
        <v>4</v>
      </c>
      <c r="G283" s="32">
        <v>94.04</v>
      </c>
      <c r="H283" s="32">
        <v>117.55</v>
      </c>
      <c r="I283" s="25">
        <f t="shared" ref="I283:I295" si="37">TRUNC(H283*F283,2)</f>
        <v>470.2</v>
      </c>
      <c r="J283" s="26">
        <f t="shared" ref="J283:J295" si="38">I283/I$470</f>
        <v>1.3502836451427931E-4</v>
      </c>
      <c r="K283" s="10"/>
    </row>
    <row r="284" spans="1:11" s="8" customFormat="1" ht="34.9" customHeight="1">
      <c r="A284" s="33" t="s">
        <v>494</v>
      </c>
      <c r="B284" s="29" t="s">
        <v>896</v>
      </c>
      <c r="C284" s="29" t="s">
        <v>753</v>
      </c>
      <c r="D284" s="30" t="s">
        <v>495</v>
      </c>
      <c r="E284" s="31" t="s">
        <v>89</v>
      </c>
      <c r="F284" s="23">
        <v>1</v>
      </c>
      <c r="G284" s="32">
        <v>349.39</v>
      </c>
      <c r="H284" s="32">
        <v>436.73</v>
      </c>
      <c r="I284" s="25">
        <f t="shared" si="37"/>
        <v>436.73</v>
      </c>
      <c r="J284" s="26">
        <f t="shared" si="38"/>
        <v>1.2541671125972185E-4</v>
      </c>
      <c r="K284" s="10"/>
    </row>
    <row r="285" spans="1:11" s="8" customFormat="1" ht="34.9" customHeight="1">
      <c r="A285" s="33" t="s">
        <v>496</v>
      </c>
      <c r="B285" s="29" t="s">
        <v>896</v>
      </c>
      <c r="C285" s="29" t="s">
        <v>753</v>
      </c>
      <c r="D285" s="30" t="s">
        <v>497</v>
      </c>
      <c r="E285" s="31" t="s">
        <v>89</v>
      </c>
      <c r="F285" s="23">
        <v>2</v>
      </c>
      <c r="G285" s="32">
        <v>349.39</v>
      </c>
      <c r="H285" s="32">
        <v>436.73</v>
      </c>
      <c r="I285" s="25">
        <f t="shared" si="37"/>
        <v>873.46</v>
      </c>
      <c r="J285" s="26">
        <f t="shared" si="38"/>
        <v>2.508334225194437E-4</v>
      </c>
      <c r="K285" s="10"/>
    </row>
    <row r="286" spans="1:11" s="8" customFormat="1" ht="34.9" customHeight="1">
      <c r="A286" s="33" t="s">
        <v>498</v>
      </c>
      <c r="B286" s="29" t="s">
        <v>897</v>
      </c>
      <c r="C286" s="29" t="s">
        <v>753</v>
      </c>
      <c r="D286" s="30" t="s">
        <v>499</v>
      </c>
      <c r="E286" s="31" t="s">
        <v>89</v>
      </c>
      <c r="F286" s="23">
        <v>2</v>
      </c>
      <c r="G286" s="32">
        <v>479.64</v>
      </c>
      <c r="H286" s="32">
        <v>599.54999999999995</v>
      </c>
      <c r="I286" s="25">
        <f t="shared" si="37"/>
        <v>1199.0999999999999</v>
      </c>
      <c r="J286" s="26">
        <f t="shared" si="38"/>
        <v>3.4434817500866079E-4</v>
      </c>
      <c r="K286" s="10"/>
    </row>
    <row r="287" spans="1:11" s="8" customFormat="1" ht="34.9" customHeight="1">
      <c r="A287" s="33" t="s">
        <v>500</v>
      </c>
      <c r="B287" s="29" t="s">
        <v>897</v>
      </c>
      <c r="C287" s="29" t="s">
        <v>753</v>
      </c>
      <c r="D287" s="30" t="s">
        <v>501</v>
      </c>
      <c r="E287" s="31" t="s">
        <v>89</v>
      </c>
      <c r="F287" s="23">
        <v>1</v>
      </c>
      <c r="G287" s="32">
        <v>479.64</v>
      </c>
      <c r="H287" s="32">
        <v>599.54999999999995</v>
      </c>
      <c r="I287" s="25">
        <f t="shared" si="37"/>
        <v>599.54999999999995</v>
      </c>
      <c r="J287" s="26">
        <f t="shared" si="38"/>
        <v>1.721740875043304E-4</v>
      </c>
      <c r="K287" s="10"/>
    </row>
    <row r="288" spans="1:11" s="8" customFormat="1" ht="25.15" customHeight="1">
      <c r="A288" s="33" t="s">
        <v>502</v>
      </c>
      <c r="B288" s="29" t="s">
        <v>898</v>
      </c>
      <c r="C288" s="29" t="s">
        <v>753</v>
      </c>
      <c r="D288" s="30" t="s">
        <v>503</v>
      </c>
      <c r="E288" s="31" t="s">
        <v>89</v>
      </c>
      <c r="F288" s="23">
        <v>1</v>
      </c>
      <c r="G288" s="32">
        <v>104.44</v>
      </c>
      <c r="H288" s="32">
        <v>130.55000000000001</v>
      </c>
      <c r="I288" s="25">
        <f t="shared" si="37"/>
        <v>130.55000000000001</v>
      </c>
      <c r="J288" s="26">
        <f t="shared" si="38"/>
        <v>3.7490329620032253E-5</v>
      </c>
      <c r="K288" s="10"/>
    </row>
    <row r="289" spans="1:11" s="8" customFormat="1" ht="25.15" customHeight="1">
      <c r="A289" s="33" t="s">
        <v>504</v>
      </c>
      <c r="B289" s="29" t="s">
        <v>899</v>
      </c>
      <c r="C289" s="29" t="s">
        <v>753</v>
      </c>
      <c r="D289" s="30" t="s">
        <v>505</v>
      </c>
      <c r="E289" s="31" t="s">
        <v>89</v>
      </c>
      <c r="F289" s="23">
        <v>1</v>
      </c>
      <c r="G289" s="32">
        <v>126.49</v>
      </c>
      <c r="H289" s="32">
        <v>158.11000000000001</v>
      </c>
      <c r="I289" s="25">
        <f t="shared" si="37"/>
        <v>158.11000000000001</v>
      </c>
      <c r="J289" s="26">
        <f t="shared" si="38"/>
        <v>4.5404795221932589E-5</v>
      </c>
      <c r="K289" s="10"/>
    </row>
    <row r="290" spans="1:11" s="8" customFormat="1" ht="25.15" customHeight="1">
      <c r="A290" s="33" t="s">
        <v>506</v>
      </c>
      <c r="B290" s="29" t="s">
        <v>900</v>
      </c>
      <c r="C290" s="29" t="s">
        <v>753</v>
      </c>
      <c r="D290" s="30" t="s">
        <v>507</v>
      </c>
      <c r="E290" s="31" t="s">
        <v>89</v>
      </c>
      <c r="F290" s="23">
        <v>19</v>
      </c>
      <c r="G290" s="32">
        <v>11.6</v>
      </c>
      <c r="H290" s="32">
        <v>14.5</v>
      </c>
      <c r="I290" s="25">
        <f t="shared" si="37"/>
        <v>275.5</v>
      </c>
      <c r="J290" s="26">
        <f t="shared" si="38"/>
        <v>7.911593879983826E-5</v>
      </c>
      <c r="K290" s="10"/>
    </row>
    <row r="291" spans="1:11" s="8" customFormat="1" ht="25.15" customHeight="1">
      <c r="A291" s="33" t="s">
        <v>508</v>
      </c>
      <c r="B291" s="29" t="s">
        <v>901</v>
      </c>
      <c r="C291" s="29" t="s">
        <v>753</v>
      </c>
      <c r="D291" s="30" t="s">
        <v>509</v>
      </c>
      <c r="E291" s="31" t="s">
        <v>89</v>
      </c>
      <c r="F291" s="23">
        <v>31</v>
      </c>
      <c r="G291" s="32">
        <v>12.92</v>
      </c>
      <c r="H291" s="32">
        <v>16.149999999999999</v>
      </c>
      <c r="I291" s="25">
        <f t="shared" si="37"/>
        <v>500.65</v>
      </c>
      <c r="J291" s="26">
        <f t="shared" si="38"/>
        <v>1.437727577500509E-4</v>
      </c>
      <c r="K291" s="10"/>
    </row>
    <row r="292" spans="1:11" s="8" customFormat="1" ht="25.15" customHeight="1">
      <c r="A292" s="33" t="s">
        <v>510</v>
      </c>
      <c r="B292" s="29" t="s">
        <v>902</v>
      </c>
      <c r="C292" s="29" t="s">
        <v>753</v>
      </c>
      <c r="D292" s="30" t="s">
        <v>511</v>
      </c>
      <c r="E292" s="31" t="s">
        <v>89</v>
      </c>
      <c r="F292" s="23">
        <v>14</v>
      </c>
      <c r="G292" s="32">
        <v>75.83</v>
      </c>
      <c r="H292" s="32">
        <v>94.78</v>
      </c>
      <c r="I292" s="25">
        <f t="shared" si="37"/>
        <v>1326.92</v>
      </c>
      <c r="J292" s="26">
        <f t="shared" si="38"/>
        <v>3.8105452454548601E-4</v>
      </c>
      <c r="K292" s="10"/>
    </row>
    <row r="293" spans="1:11" s="8" customFormat="1" ht="25.15" customHeight="1">
      <c r="A293" s="33" t="s">
        <v>512</v>
      </c>
      <c r="B293" s="29" t="s">
        <v>903</v>
      </c>
      <c r="C293" s="29" t="s">
        <v>753</v>
      </c>
      <c r="D293" s="30" t="s">
        <v>513</v>
      </c>
      <c r="E293" s="31" t="s">
        <v>89</v>
      </c>
      <c r="F293" s="23">
        <v>18</v>
      </c>
      <c r="G293" s="32">
        <v>12.92</v>
      </c>
      <c r="H293" s="32">
        <v>16.149999999999999</v>
      </c>
      <c r="I293" s="25">
        <f t="shared" si="37"/>
        <v>290.7</v>
      </c>
      <c r="J293" s="26">
        <f t="shared" si="38"/>
        <v>8.3480956112932784E-5</v>
      </c>
      <c r="K293" s="10"/>
    </row>
    <row r="294" spans="1:11" s="8" customFormat="1" ht="25.15" customHeight="1">
      <c r="A294" s="33" t="s">
        <v>514</v>
      </c>
      <c r="B294" s="29" t="s">
        <v>904</v>
      </c>
      <c r="C294" s="29" t="s">
        <v>753</v>
      </c>
      <c r="D294" s="30" t="s">
        <v>515</v>
      </c>
      <c r="E294" s="31" t="s">
        <v>89</v>
      </c>
      <c r="F294" s="23">
        <v>6</v>
      </c>
      <c r="G294" s="32">
        <v>93.02</v>
      </c>
      <c r="H294" s="32">
        <v>116.27</v>
      </c>
      <c r="I294" s="25">
        <f t="shared" si="37"/>
        <v>697.62</v>
      </c>
      <c r="J294" s="26">
        <f t="shared" si="38"/>
        <v>2.0033706433953964E-4</v>
      </c>
      <c r="K294" s="10"/>
    </row>
    <row r="295" spans="1:11" s="8" customFormat="1" ht="25.15" customHeight="1">
      <c r="A295" s="33" t="s">
        <v>516</v>
      </c>
      <c r="B295" s="29" t="s">
        <v>905</v>
      </c>
      <c r="C295" s="29" t="s">
        <v>753</v>
      </c>
      <c r="D295" s="30" t="s">
        <v>517</v>
      </c>
      <c r="E295" s="31" t="s">
        <v>89</v>
      </c>
      <c r="F295" s="23">
        <v>1</v>
      </c>
      <c r="G295" s="32">
        <v>395</v>
      </c>
      <c r="H295" s="32">
        <v>493.75</v>
      </c>
      <c r="I295" s="25">
        <f t="shared" si="37"/>
        <v>493.75</v>
      </c>
      <c r="J295" s="26">
        <f t="shared" si="38"/>
        <v>1.4179126962765931E-4</v>
      </c>
      <c r="K295" s="10"/>
    </row>
    <row r="296" spans="1:11" s="28" customFormat="1" ht="19.899999999999999" customHeight="1">
      <c r="A296" s="54" t="s">
        <v>1073</v>
      </c>
      <c r="B296" s="55"/>
      <c r="C296" s="55"/>
      <c r="D296" s="56" t="s">
        <v>1074</v>
      </c>
      <c r="E296" s="57"/>
      <c r="F296" s="57"/>
      <c r="G296" s="55"/>
      <c r="H296" s="55"/>
      <c r="I296" s="55"/>
      <c r="J296" s="58"/>
      <c r="K296" s="27"/>
    </row>
    <row r="297" spans="1:11" s="8" customFormat="1" ht="25.15" customHeight="1">
      <c r="A297" s="33" t="s">
        <v>518</v>
      </c>
      <c r="B297" s="29" t="s">
        <v>906</v>
      </c>
      <c r="C297" s="29" t="s">
        <v>753</v>
      </c>
      <c r="D297" s="30" t="s">
        <v>519</v>
      </c>
      <c r="E297" s="31" t="s">
        <v>98</v>
      </c>
      <c r="F297" s="23">
        <v>378</v>
      </c>
      <c r="G297" s="32">
        <v>20.239999999999998</v>
      </c>
      <c r="H297" s="32">
        <v>25.3</v>
      </c>
      <c r="I297" s="25">
        <f t="shared" ref="I297:I313" si="39">TRUNC(H297*F297,2)</f>
        <v>9563.4</v>
      </c>
      <c r="J297" s="26">
        <f t="shared" ref="J297:J313" si="40">I297/I$470</f>
        <v>2.7463425376347485E-3</v>
      </c>
      <c r="K297" s="10"/>
    </row>
    <row r="298" spans="1:11" s="8" customFormat="1" ht="25.15" customHeight="1">
      <c r="A298" s="33" t="s">
        <v>520</v>
      </c>
      <c r="B298" s="29" t="s">
        <v>907</v>
      </c>
      <c r="C298" s="29" t="s">
        <v>753</v>
      </c>
      <c r="D298" s="30" t="s">
        <v>521</v>
      </c>
      <c r="E298" s="31" t="s">
        <v>98</v>
      </c>
      <c r="F298" s="23">
        <v>1579.43</v>
      </c>
      <c r="G298" s="32">
        <v>23.33</v>
      </c>
      <c r="H298" s="32">
        <v>29.16</v>
      </c>
      <c r="I298" s="25">
        <f t="shared" si="39"/>
        <v>46056.17</v>
      </c>
      <c r="J298" s="26">
        <f t="shared" si="40"/>
        <v>1.3226051277948991E-2</v>
      </c>
      <c r="K298" s="10"/>
    </row>
    <row r="299" spans="1:11" s="8" customFormat="1" ht="25.15" customHeight="1">
      <c r="A299" s="33" t="s">
        <v>522</v>
      </c>
      <c r="B299" s="29" t="s">
        <v>908</v>
      </c>
      <c r="C299" s="29" t="s">
        <v>753</v>
      </c>
      <c r="D299" s="30" t="s">
        <v>523</v>
      </c>
      <c r="E299" s="31" t="s">
        <v>98</v>
      </c>
      <c r="F299" s="23">
        <v>385.2</v>
      </c>
      <c r="G299" s="32">
        <v>20.76</v>
      </c>
      <c r="H299" s="32">
        <v>25.95</v>
      </c>
      <c r="I299" s="25">
        <f t="shared" si="39"/>
        <v>9995.94</v>
      </c>
      <c r="J299" s="26">
        <f t="shared" si="40"/>
        <v>2.8705559974114532E-3</v>
      </c>
      <c r="K299" s="10"/>
    </row>
    <row r="300" spans="1:11" s="8" customFormat="1" ht="25.15" customHeight="1">
      <c r="A300" s="33" t="s">
        <v>524</v>
      </c>
      <c r="B300" s="29" t="s">
        <v>908</v>
      </c>
      <c r="C300" s="29" t="s">
        <v>753</v>
      </c>
      <c r="D300" s="30" t="s">
        <v>525</v>
      </c>
      <c r="E300" s="31" t="s">
        <v>98</v>
      </c>
      <c r="F300" s="23">
        <v>313.43</v>
      </c>
      <c r="G300" s="32">
        <v>20.76</v>
      </c>
      <c r="H300" s="32">
        <v>25.95</v>
      </c>
      <c r="I300" s="25">
        <f t="shared" si="39"/>
        <v>8133.5</v>
      </c>
      <c r="J300" s="26">
        <f t="shared" si="40"/>
        <v>2.3357150207930473E-3</v>
      </c>
      <c r="K300" s="10"/>
    </row>
    <row r="301" spans="1:11" s="8" customFormat="1" ht="25.15" customHeight="1">
      <c r="A301" s="33" t="s">
        <v>526</v>
      </c>
      <c r="B301" s="29" t="s">
        <v>909</v>
      </c>
      <c r="C301" s="29" t="s">
        <v>753</v>
      </c>
      <c r="D301" s="30" t="s">
        <v>527</v>
      </c>
      <c r="E301" s="31" t="s">
        <v>98</v>
      </c>
      <c r="F301" s="23">
        <v>292.5</v>
      </c>
      <c r="G301" s="32">
        <v>20.36</v>
      </c>
      <c r="H301" s="32">
        <v>25.45</v>
      </c>
      <c r="I301" s="25">
        <f t="shared" si="39"/>
        <v>7444.12</v>
      </c>
      <c r="J301" s="26">
        <f t="shared" si="40"/>
        <v>2.1377442553127115E-3</v>
      </c>
      <c r="K301" s="10"/>
    </row>
    <row r="302" spans="1:11" s="8" customFormat="1" ht="25.15" customHeight="1">
      <c r="A302" s="33" t="s">
        <v>528</v>
      </c>
      <c r="B302" s="29" t="s">
        <v>910</v>
      </c>
      <c r="C302" s="29" t="s">
        <v>753</v>
      </c>
      <c r="D302" s="30" t="s">
        <v>529</v>
      </c>
      <c r="E302" s="31" t="s">
        <v>98</v>
      </c>
      <c r="F302" s="23">
        <v>110.25</v>
      </c>
      <c r="G302" s="32">
        <v>42.46</v>
      </c>
      <c r="H302" s="32">
        <v>53.07</v>
      </c>
      <c r="I302" s="25">
        <f t="shared" si="39"/>
        <v>5850.96</v>
      </c>
      <c r="J302" s="26">
        <f t="shared" si="40"/>
        <v>1.6802330064620752E-3</v>
      </c>
      <c r="K302" s="10"/>
    </row>
    <row r="303" spans="1:11" s="8" customFormat="1" ht="25.15" customHeight="1">
      <c r="A303" s="33" t="s">
        <v>530</v>
      </c>
      <c r="B303" s="29" t="s">
        <v>911</v>
      </c>
      <c r="C303" s="29" t="s">
        <v>756</v>
      </c>
      <c r="D303" s="30" t="s">
        <v>531</v>
      </c>
      <c r="E303" s="31" t="s">
        <v>98</v>
      </c>
      <c r="F303" s="23">
        <v>26.7</v>
      </c>
      <c r="G303" s="32">
        <v>48.4</v>
      </c>
      <c r="H303" s="32">
        <v>60.5</v>
      </c>
      <c r="I303" s="25">
        <f t="shared" si="39"/>
        <v>1615.35</v>
      </c>
      <c r="J303" s="26">
        <f t="shared" si="40"/>
        <v>4.6388359978337108E-4</v>
      </c>
      <c r="K303" s="10"/>
    </row>
    <row r="304" spans="1:11" s="8" customFormat="1" ht="25.15" customHeight="1">
      <c r="A304" s="33" t="s">
        <v>532</v>
      </c>
      <c r="B304" s="29" t="s">
        <v>912</v>
      </c>
      <c r="C304" s="29" t="s">
        <v>756</v>
      </c>
      <c r="D304" s="30" t="s">
        <v>533</v>
      </c>
      <c r="E304" s="31" t="s">
        <v>98</v>
      </c>
      <c r="F304" s="23">
        <v>235.15</v>
      </c>
      <c r="G304" s="32">
        <v>54.89</v>
      </c>
      <c r="H304" s="32">
        <v>68.61</v>
      </c>
      <c r="I304" s="25">
        <f t="shared" si="39"/>
        <v>16133.64</v>
      </c>
      <c r="J304" s="26">
        <f t="shared" si="40"/>
        <v>4.6331327581075228E-3</v>
      </c>
      <c r="K304" s="10"/>
    </row>
    <row r="305" spans="1:11" s="8" customFormat="1" ht="25.15" customHeight="1">
      <c r="A305" s="33" t="s">
        <v>534</v>
      </c>
      <c r="B305" s="29" t="s">
        <v>913</v>
      </c>
      <c r="C305" s="29" t="s">
        <v>756</v>
      </c>
      <c r="D305" s="30" t="s">
        <v>535</v>
      </c>
      <c r="E305" s="31" t="s">
        <v>89</v>
      </c>
      <c r="F305" s="23">
        <v>20</v>
      </c>
      <c r="G305" s="32">
        <v>176.26</v>
      </c>
      <c r="H305" s="32">
        <v>220.32</v>
      </c>
      <c r="I305" s="25">
        <f t="shared" si="39"/>
        <v>4406.3999999999996</v>
      </c>
      <c r="J305" s="26">
        <f t="shared" si="40"/>
        <v>1.2653955452907705E-3</v>
      </c>
      <c r="K305" s="10"/>
    </row>
    <row r="306" spans="1:11" s="8" customFormat="1" ht="25.15" customHeight="1">
      <c r="A306" s="33" t="s">
        <v>536</v>
      </c>
      <c r="B306" s="29" t="s">
        <v>914</v>
      </c>
      <c r="C306" s="29" t="s">
        <v>753</v>
      </c>
      <c r="D306" s="30" t="s">
        <v>537</v>
      </c>
      <c r="E306" s="31" t="s">
        <v>89</v>
      </c>
      <c r="F306" s="23">
        <v>16</v>
      </c>
      <c r="G306" s="32">
        <v>38.340000000000003</v>
      </c>
      <c r="H306" s="32">
        <v>47.92</v>
      </c>
      <c r="I306" s="25">
        <f t="shared" si="39"/>
        <v>766.72</v>
      </c>
      <c r="J306" s="26">
        <f t="shared" si="40"/>
        <v>2.2018066278262067E-4</v>
      </c>
      <c r="K306" s="10"/>
    </row>
    <row r="307" spans="1:11" s="8" customFormat="1" ht="25.15" customHeight="1">
      <c r="A307" s="33" t="s">
        <v>538</v>
      </c>
      <c r="B307" s="29" t="s">
        <v>915</v>
      </c>
      <c r="C307" s="29" t="s">
        <v>753</v>
      </c>
      <c r="D307" s="30" t="s">
        <v>539</v>
      </c>
      <c r="E307" s="31" t="s">
        <v>89</v>
      </c>
      <c r="F307" s="23">
        <v>302</v>
      </c>
      <c r="G307" s="32">
        <v>12.16</v>
      </c>
      <c r="H307" s="32">
        <v>15.2</v>
      </c>
      <c r="I307" s="25">
        <f t="shared" si="39"/>
        <v>4590.3999999999996</v>
      </c>
      <c r="J307" s="26">
        <f t="shared" si="40"/>
        <v>1.3182352285545464E-3</v>
      </c>
      <c r="K307" s="10"/>
    </row>
    <row r="308" spans="1:11" s="8" customFormat="1" ht="25.15" customHeight="1">
      <c r="A308" s="33" t="s">
        <v>540</v>
      </c>
      <c r="B308" s="29" t="s">
        <v>916</v>
      </c>
      <c r="C308" s="29" t="s">
        <v>753</v>
      </c>
      <c r="D308" s="30" t="s">
        <v>541</v>
      </c>
      <c r="E308" s="31" t="s">
        <v>89</v>
      </c>
      <c r="F308" s="23">
        <v>13</v>
      </c>
      <c r="G308" s="32">
        <v>15.29</v>
      </c>
      <c r="H308" s="32">
        <v>19.11</v>
      </c>
      <c r="I308" s="25">
        <f t="shared" si="39"/>
        <v>248.43</v>
      </c>
      <c r="J308" s="26">
        <f t="shared" si="40"/>
        <v>7.1342187571846898E-5</v>
      </c>
      <c r="K308" s="10"/>
    </row>
    <row r="309" spans="1:11" s="8" customFormat="1" ht="25.15" customHeight="1">
      <c r="A309" s="33" t="s">
        <v>542</v>
      </c>
      <c r="B309" s="29" t="s">
        <v>917</v>
      </c>
      <c r="C309" s="29" t="s">
        <v>753</v>
      </c>
      <c r="D309" s="30" t="s">
        <v>543</v>
      </c>
      <c r="E309" s="31" t="s">
        <v>89</v>
      </c>
      <c r="F309" s="23">
        <v>2</v>
      </c>
      <c r="G309" s="32">
        <v>13.26</v>
      </c>
      <c r="H309" s="32">
        <v>16.57</v>
      </c>
      <c r="I309" s="25">
        <f t="shared" si="39"/>
        <v>33.14</v>
      </c>
      <c r="J309" s="26">
        <f t="shared" si="40"/>
        <v>9.5168864313126686E-6</v>
      </c>
      <c r="K309" s="10"/>
    </row>
    <row r="310" spans="1:11" s="8" customFormat="1" ht="25.15" customHeight="1">
      <c r="A310" s="33" t="s">
        <v>544</v>
      </c>
      <c r="B310" s="29" t="s">
        <v>918</v>
      </c>
      <c r="C310" s="29" t="s">
        <v>753</v>
      </c>
      <c r="D310" s="30" t="s">
        <v>545</v>
      </c>
      <c r="E310" s="31" t="s">
        <v>89</v>
      </c>
      <c r="F310" s="23">
        <v>161</v>
      </c>
      <c r="G310" s="32">
        <v>14.85</v>
      </c>
      <c r="H310" s="32">
        <v>18.559999999999999</v>
      </c>
      <c r="I310" s="25">
        <f t="shared" si="39"/>
        <v>2988.16</v>
      </c>
      <c r="J310" s="26">
        <f t="shared" si="40"/>
        <v>8.5811645620371935E-4</v>
      </c>
      <c r="K310" s="10"/>
    </row>
    <row r="311" spans="1:11" s="8" customFormat="1" ht="25.15" customHeight="1">
      <c r="A311" s="33" t="s">
        <v>546</v>
      </c>
      <c r="B311" s="29" t="s">
        <v>919</v>
      </c>
      <c r="C311" s="29" t="s">
        <v>753</v>
      </c>
      <c r="D311" s="30" t="s">
        <v>547</v>
      </c>
      <c r="E311" s="31" t="s">
        <v>89</v>
      </c>
      <c r="F311" s="23">
        <v>22</v>
      </c>
      <c r="G311" s="32">
        <v>16.670000000000002</v>
      </c>
      <c r="H311" s="32">
        <v>20.83</v>
      </c>
      <c r="I311" s="25">
        <f t="shared" si="39"/>
        <v>458.26</v>
      </c>
      <c r="J311" s="26">
        <f t="shared" si="40"/>
        <v>1.3159952854596691E-4</v>
      </c>
      <c r="K311" s="10"/>
    </row>
    <row r="312" spans="1:11" s="8" customFormat="1" ht="25.15" customHeight="1">
      <c r="A312" s="33" t="s">
        <v>548</v>
      </c>
      <c r="B312" s="29" t="s">
        <v>920</v>
      </c>
      <c r="C312" s="29" t="s">
        <v>753</v>
      </c>
      <c r="D312" s="30" t="s">
        <v>549</v>
      </c>
      <c r="E312" s="31" t="s">
        <v>89</v>
      </c>
      <c r="F312" s="23">
        <v>163</v>
      </c>
      <c r="G312" s="32">
        <v>24.44</v>
      </c>
      <c r="H312" s="32">
        <v>30.55</v>
      </c>
      <c r="I312" s="25">
        <f t="shared" si="39"/>
        <v>4979.6499999999996</v>
      </c>
      <c r="J312" s="26">
        <f t="shared" si="40"/>
        <v>1.4300170041546809E-3</v>
      </c>
      <c r="K312" s="10"/>
    </row>
    <row r="313" spans="1:11" s="8" customFormat="1" ht="25.15" customHeight="1">
      <c r="A313" s="33" t="s">
        <v>550</v>
      </c>
      <c r="B313" s="29" t="s">
        <v>764</v>
      </c>
      <c r="C313" s="29" t="s">
        <v>753</v>
      </c>
      <c r="D313" s="30" t="s">
        <v>551</v>
      </c>
      <c r="E313" s="31" t="s">
        <v>118</v>
      </c>
      <c r="F313" s="23">
        <v>47</v>
      </c>
      <c r="G313" s="32">
        <v>92.24</v>
      </c>
      <c r="H313" s="32">
        <v>115.3</v>
      </c>
      <c r="I313" s="25">
        <f t="shared" si="39"/>
        <v>5419.1</v>
      </c>
      <c r="J313" s="26">
        <f t="shared" si="40"/>
        <v>1.5562148237756935E-3</v>
      </c>
      <c r="K313" s="10"/>
    </row>
    <row r="314" spans="1:11" s="28" customFormat="1" ht="19.899999999999999" customHeight="1">
      <c r="A314" s="54" t="s">
        <v>1071</v>
      </c>
      <c r="B314" s="55"/>
      <c r="C314" s="55"/>
      <c r="D314" s="56" t="s">
        <v>1072</v>
      </c>
      <c r="E314" s="57"/>
      <c r="F314" s="57"/>
      <c r="G314" s="55"/>
      <c r="H314" s="55"/>
      <c r="I314" s="55"/>
      <c r="J314" s="58"/>
      <c r="K314" s="27"/>
    </row>
    <row r="315" spans="1:11" s="8" customFormat="1" ht="60" customHeight="1">
      <c r="A315" s="33" t="s">
        <v>552</v>
      </c>
      <c r="B315" s="29" t="s">
        <v>921</v>
      </c>
      <c r="C315" s="29" t="s">
        <v>753</v>
      </c>
      <c r="D315" s="30" t="s">
        <v>553</v>
      </c>
      <c r="E315" s="31" t="s">
        <v>98</v>
      </c>
      <c r="F315" s="23">
        <v>5077</v>
      </c>
      <c r="G315" s="32">
        <v>4.87</v>
      </c>
      <c r="H315" s="32">
        <v>6.08</v>
      </c>
      <c r="I315" s="25">
        <f t="shared" ref="I315:I322" si="41">TRUNC(H315*F315,2)</f>
        <v>30868.16</v>
      </c>
      <c r="J315" s="26">
        <f t="shared" ref="J315:J322" si="42">I315/I$470</f>
        <v>8.8644771594323605E-3</v>
      </c>
      <c r="K315" s="10"/>
    </row>
    <row r="316" spans="1:11" s="8" customFormat="1" ht="60" customHeight="1">
      <c r="A316" s="33" t="s">
        <v>554</v>
      </c>
      <c r="B316" s="29" t="s">
        <v>922</v>
      </c>
      <c r="C316" s="29" t="s">
        <v>753</v>
      </c>
      <c r="D316" s="30" t="s">
        <v>555</v>
      </c>
      <c r="E316" s="31" t="s">
        <v>98</v>
      </c>
      <c r="F316" s="23">
        <v>411</v>
      </c>
      <c r="G316" s="32">
        <v>7.56</v>
      </c>
      <c r="H316" s="32">
        <v>9.4499999999999993</v>
      </c>
      <c r="I316" s="25">
        <f t="shared" si="41"/>
        <v>3883.95</v>
      </c>
      <c r="J316" s="26">
        <f t="shared" si="42"/>
        <v>1.1153624337627288E-3</v>
      </c>
      <c r="K316" s="10"/>
    </row>
    <row r="317" spans="1:11" s="8" customFormat="1" ht="60" customHeight="1">
      <c r="A317" s="33" t="s">
        <v>556</v>
      </c>
      <c r="B317" s="29" t="s">
        <v>923</v>
      </c>
      <c r="C317" s="29" t="s">
        <v>753</v>
      </c>
      <c r="D317" s="30" t="s">
        <v>557</v>
      </c>
      <c r="E317" s="31" t="s">
        <v>98</v>
      </c>
      <c r="F317" s="23">
        <v>782</v>
      </c>
      <c r="G317" s="32">
        <v>10.61</v>
      </c>
      <c r="H317" s="32">
        <v>13.26</v>
      </c>
      <c r="I317" s="25">
        <f t="shared" si="41"/>
        <v>10369.32</v>
      </c>
      <c r="J317" s="26">
        <f t="shared" si="42"/>
        <v>2.9777803503300867E-3</v>
      </c>
      <c r="K317" s="10"/>
    </row>
    <row r="318" spans="1:11" s="8" customFormat="1" ht="60" customHeight="1">
      <c r="A318" s="33" t="s">
        <v>558</v>
      </c>
      <c r="B318" s="29" t="s">
        <v>924</v>
      </c>
      <c r="C318" s="29" t="s">
        <v>753</v>
      </c>
      <c r="D318" s="30" t="s">
        <v>559</v>
      </c>
      <c r="E318" s="31" t="s">
        <v>98</v>
      </c>
      <c r="F318" s="23">
        <v>326</v>
      </c>
      <c r="G318" s="32">
        <v>19.07</v>
      </c>
      <c r="H318" s="32">
        <v>23.83</v>
      </c>
      <c r="I318" s="25">
        <f t="shared" si="41"/>
        <v>7768.58</v>
      </c>
      <c r="J318" s="26">
        <f t="shared" si="42"/>
        <v>2.2309201446157807E-3</v>
      </c>
      <c r="K318" s="10"/>
    </row>
    <row r="319" spans="1:11" s="8" customFormat="1" ht="60" customHeight="1">
      <c r="A319" s="33" t="s">
        <v>560</v>
      </c>
      <c r="B319" s="29" t="s">
        <v>1020</v>
      </c>
      <c r="C319" s="29" t="s">
        <v>753</v>
      </c>
      <c r="D319" s="30" t="s">
        <v>561</v>
      </c>
      <c r="E319" s="31" t="s">
        <v>98</v>
      </c>
      <c r="F319" s="23">
        <v>285</v>
      </c>
      <c r="G319" s="32">
        <v>86.23</v>
      </c>
      <c r="H319" s="32">
        <v>107.78</v>
      </c>
      <c r="I319" s="25">
        <f t="shared" si="41"/>
        <v>30717.3</v>
      </c>
      <c r="J319" s="26">
        <f t="shared" si="42"/>
        <v>8.8211543625998975E-3</v>
      </c>
      <c r="K319" s="10"/>
    </row>
    <row r="320" spans="1:11" s="8" customFormat="1" ht="25.15" customHeight="1">
      <c r="A320" s="33" t="s">
        <v>562</v>
      </c>
      <c r="B320" s="29" t="s">
        <v>925</v>
      </c>
      <c r="C320" s="29" t="s">
        <v>753</v>
      </c>
      <c r="D320" s="30" t="s">
        <v>563</v>
      </c>
      <c r="E320" s="31" t="s">
        <v>98</v>
      </c>
      <c r="F320" s="23">
        <v>52.6</v>
      </c>
      <c r="G320" s="32">
        <v>9.08</v>
      </c>
      <c r="H320" s="32">
        <v>11.35</v>
      </c>
      <c r="I320" s="25">
        <f t="shared" si="41"/>
        <v>597.01</v>
      </c>
      <c r="J320" s="26">
        <f t="shared" si="42"/>
        <v>1.7144467013753699E-4</v>
      </c>
      <c r="K320" s="10"/>
    </row>
    <row r="321" spans="1:11" s="8" customFormat="1" ht="25.15" customHeight="1">
      <c r="A321" s="33" t="s">
        <v>564</v>
      </c>
      <c r="B321" s="29" t="s">
        <v>926</v>
      </c>
      <c r="C321" s="29" t="s">
        <v>756</v>
      </c>
      <c r="D321" s="30" t="s">
        <v>565</v>
      </c>
      <c r="E321" s="31" t="s">
        <v>98</v>
      </c>
      <c r="F321" s="23">
        <v>53.6</v>
      </c>
      <c r="G321" s="32">
        <v>11.47</v>
      </c>
      <c r="H321" s="32">
        <v>14.33</v>
      </c>
      <c r="I321" s="25">
        <f t="shared" si="41"/>
        <v>768.08</v>
      </c>
      <c r="J321" s="26">
        <f t="shared" si="42"/>
        <v>2.2057121696326598E-4</v>
      </c>
      <c r="K321" s="10"/>
    </row>
    <row r="322" spans="1:11" s="8" customFormat="1" ht="25.15" customHeight="1">
      <c r="A322" s="33" t="s">
        <v>566</v>
      </c>
      <c r="B322" s="29" t="s">
        <v>927</v>
      </c>
      <c r="C322" s="29" t="s">
        <v>756</v>
      </c>
      <c r="D322" s="30" t="s">
        <v>567</v>
      </c>
      <c r="E322" s="31" t="s">
        <v>98</v>
      </c>
      <c r="F322" s="23">
        <v>288.89999999999998</v>
      </c>
      <c r="G322" s="32">
        <v>13.8</v>
      </c>
      <c r="H322" s="32">
        <v>17.25</v>
      </c>
      <c r="I322" s="25">
        <f t="shared" si="41"/>
        <v>4983.5200000000004</v>
      </c>
      <c r="J322" s="26">
        <f t="shared" si="42"/>
        <v>1.4311283605363703E-3</v>
      </c>
      <c r="K322" s="10"/>
    </row>
    <row r="323" spans="1:11" s="28" customFormat="1" ht="19.899999999999999" customHeight="1">
      <c r="A323" s="54" t="s">
        <v>1069</v>
      </c>
      <c r="B323" s="55"/>
      <c r="C323" s="55"/>
      <c r="D323" s="56" t="s">
        <v>1070</v>
      </c>
      <c r="E323" s="57"/>
      <c r="F323" s="57"/>
      <c r="G323" s="55"/>
      <c r="H323" s="55"/>
      <c r="I323" s="55"/>
      <c r="J323" s="58"/>
      <c r="K323" s="27"/>
    </row>
    <row r="324" spans="1:11" s="8" customFormat="1" ht="25.15" customHeight="1">
      <c r="A324" s="33" t="s">
        <v>568</v>
      </c>
      <c r="B324" s="29" t="s">
        <v>1021</v>
      </c>
      <c r="C324" s="29" t="s">
        <v>753</v>
      </c>
      <c r="D324" s="30" t="s">
        <v>569</v>
      </c>
      <c r="E324" s="31" t="s">
        <v>89</v>
      </c>
      <c r="F324" s="23">
        <v>187</v>
      </c>
      <c r="G324" s="32">
        <v>30.6</v>
      </c>
      <c r="H324" s="32">
        <v>38.25</v>
      </c>
      <c r="I324" s="25">
        <f t="shared" ref="I324:I342" si="43">TRUNC(H324*F324,2)</f>
        <v>7152.75</v>
      </c>
      <c r="J324" s="26">
        <f t="shared" ref="J324:J342" si="44">I324/I$470</f>
        <v>2.0540708938313725E-3</v>
      </c>
      <c r="K324" s="10"/>
    </row>
    <row r="325" spans="1:11" s="8" customFormat="1" ht="25.15" customHeight="1">
      <c r="A325" s="33" t="s">
        <v>570</v>
      </c>
      <c r="B325" s="29" t="s">
        <v>1022</v>
      </c>
      <c r="C325" s="29" t="s">
        <v>753</v>
      </c>
      <c r="D325" s="30" t="s">
        <v>571</v>
      </c>
      <c r="E325" s="31" t="s">
        <v>89</v>
      </c>
      <c r="F325" s="23">
        <v>9</v>
      </c>
      <c r="G325" s="32">
        <v>32.51</v>
      </c>
      <c r="H325" s="32">
        <v>40.630000000000003</v>
      </c>
      <c r="I325" s="25">
        <f t="shared" si="43"/>
        <v>365.67</v>
      </c>
      <c r="J325" s="26">
        <f t="shared" si="44"/>
        <v>1.0501025532100494E-4</v>
      </c>
      <c r="K325" s="10"/>
    </row>
    <row r="326" spans="1:11" s="8" customFormat="1" ht="25.15" customHeight="1">
      <c r="A326" s="33" t="s">
        <v>572</v>
      </c>
      <c r="B326" s="29" t="s">
        <v>929</v>
      </c>
      <c r="C326" s="29" t="s">
        <v>753</v>
      </c>
      <c r="D326" s="30" t="s">
        <v>573</v>
      </c>
      <c r="E326" s="31" t="s">
        <v>89</v>
      </c>
      <c r="F326" s="23">
        <v>44</v>
      </c>
      <c r="G326" s="32">
        <v>47.07</v>
      </c>
      <c r="H326" s="32">
        <v>58.83</v>
      </c>
      <c r="I326" s="25">
        <f t="shared" si="43"/>
        <v>2588.52</v>
      </c>
      <c r="J326" s="26">
        <f t="shared" si="44"/>
        <v>7.4335096153233156E-4</v>
      </c>
      <c r="K326" s="10"/>
    </row>
    <row r="327" spans="1:11" s="8" customFormat="1" ht="25.15" customHeight="1">
      <c r="A327" s="33" t="s">
        <v>574</v>
      </c>
      <c r="B327" s="29" t="s">
        <v>929</v>
      </c>
      <c r="C327" s="29" t="s">
        <v>753</v>
      </c>
      <c r="D327" s="30" t="s">
        <v>575</v>
      </c>
      <c r="E327" s="31" t="s">
        <v>89</v>
      </c>
      <c r="F327" s="23">
        <v>3</v>
      </c>
      <c r="G327" s="32">
        <v>47.07</v>
      </c>
      <c r="H327" s="32">
        <v>58.83</v>
      </c>
      <c r="I327" s="25">
        <f t="shared" si="43"/>
        <v>176.49</v>
      </c>
      <c r="J327" s="26">
        <f t="shared" si="44"/>
        <v>5.0683020104477154E-5</v>
      </c>
      <c r="K327" s="10"/>
    </row>
    <row r="328" spans="1:11" s="8" customFormat="1" ht="25.15" customHeight="1">
      <c r="A328" s="33" t="s">
        <v>576</v>
      </c>
      <c r="B328" s="29" t="s">
        <v>930</v>
      </c>
      <c r="C328" s="29" t="s">
        <v>753</v>
      </c>
      <c r="D328" s="30" t="s">
        <v>577</v>
      </c>
      <c r="E328" s="31" t="s">
        <v>89</v>
      </c>
      <c r="F328" s="23">
        <v>19</v>
      </c>
      <c r="G328" s="32">
        <v>29.22</v>
      </c>
      <c r="H328" s="32">
        <v>36.520000000000003</v>
      </c>
      <c r="I328" s="25">
        <f t="shared" si="43"/>
        <v>693.88</v>
      </c>
      <c r="J328" s="26">
        <f t="shared" si="44"/>
        <v>1.9926304034276505E-4</v>
      </c>
      <c r="K328" s="10"/>
    </row>
    <row r="329" spans="1:11" s="8" customFormat="1" ht="25.15" customHeight="1">
      <c r="A329" s="33" t="s">
        <v>578</v>
      </c>
      <c r="B329" s="29" t="s">
        <v>931</v>
      </c>
      <c r="C329" s="29" t="s">
        <v>753</v>
      </c>
      <c r="D329" s="30" t="s">
        <v>579</v>
      </c>
      <c r="E329" s="31" t="s">
        <v>89</v>
      </c>
      <c r="F329" s="23">
        <v>6</v>
      </c>
      <c r="G329" s="32">
        <v>44.38</v>
      </c>
      <c r="H329" s="32">
        <v>55.47</v>
      </c>
      <c r="I329" s="25">
        <f t="shared" si="43"/>
        <v>332.82</v>
      </c>
      <c r="J329" s="26">
        <f t="shared" si="44"/>
        <v>9.5576648825271038E-5</v>
      </c>
      <c r="K329" s="10"/>
    </row>
    <row r="330" spans="1:11" s="8" customFormat="1" ht="25.15" customHeight="1">
      <c r="A330" s="33" t="s">
        <v>580</v>
      </c>
      <c r="B330" s="29" t="s">
        <v>932</v>
      </c>
      <c r="C330" s="29" t="s">
        <v>753</v>
      </c>
      <c r="D330" s="30" t="s">
        <v>581</v>
      </c>
      <c r="E330" s="31" t="s">
        <v>89</v>
      </c>
      <c r="F330" s="23">
        <v>2</v>
      </c>
      <c r="G330" s="32">
        <v>59.52</v>
      </c>
      <c r="H330" s="32">
        <v>74.400000000000006</v>
      </c>
      <c r="I330" s="25">
        <f t="shared" si="43"/>
        <v>148.80000000000001</v>
      </c>
      <c r="J330" s="26">
        <f t="shared" si="44"/>
        <v>4.2731222117662196E-5</v>
      </c>
      <c r="K330" s="10"/>
    </row>
    <row r="331" spans="1:11" s="8" customFormat="1" ht="25.15" customHeight="1">
      <c r="A331" s="33" t="s">
        <v>582</v>
      </c>
      <c r="B331" s="29" t="s">
        <v>933</v>
      </c>
      <c r="C331" s="29" t="s">
        <v>753</v>
      </c>
      <c r="D331" s="30" t="s">
        <v>583</v>
      </c>
      <c r="E331" s="31" t="s">
        <v>89</v>
      </c>
      <c r="F331" s="23">
        <v>31</v>
      </c>
      <c r="G331" s="32">
        <v>35.61</v>
      </c>
      <c r="H331" s="32">
        <v>44.51</v>
      </c>
      <c r="I331" s="25">
        <f t="shared" si="43"/>
        <v>1379.81</v>
      </c>
      <c r="J331" s="26">
        <f t="shared" si="44"/>
        <v>3.9624306176190501E-4</v>
      </c>
      <c r="K331" s="10"/>
    </row>
    <row r="332" spans="1:11" s="8" customFormat="1" ht="25.15" customHeight="1">
      <c r="A332" s="33" t="s">
        <v>584</v>
      </c>
      <c r="B332" s="29" t="s">
        <v>934</v>
      </c>
      <c r="C332" s="29" t="s">
        <v>753</v>
      </c>
      <c r="D332" s="30" t="s">
        <v>585</v>
      </c>
      <c r="E332" s="31" t="s">
        <v>89</v>
      </c>
      <c r="F332" s="23">
        <v>3</v>
      </c>
      <c r="G332" s="32">
        <v>57.16</v>
      </c>
      <c r="H332" s="32">
        <v>71.45</v>
      </c>
      <c r="I332" s="25">
        <f t="shared" si="43"/>
        <v>214.35</v>
      </c>
      <c r="J332" s="26">
        <f t="shared" si="44"/>
        <v>6.155535928038233E-5</v>
      </c>
      <c r="K332" s="10"/>
    </row>
    <row r="333" spans="1:11" s="8" customFormat="1" ht="25.15" customHeight="1">
      <c r="A333" s="33" t="s">
        <v>586</v>
      </c>
      <c r="B333" s="29" t="s">
        <v>935</v>
      </c>
      <c r="C333" s="29" t="s">
        <v>753</v>
      </c>
      <c r="D333" s="30" t="s">
        <v>587</v>
      </c>
      <c r="E333" s="31" t="s">
        <v>89</v>
      </c>
      <c r="F333" s="23">
        <v>2</v>
      </c>
      <c r="G333" s="32">
        <v>49.73</v>
      </c>
      <c r="H333" s="32">
        <v>62.16</v>
      </c>
      <c r="I333" s="25">
        <f t="shared" si="43"/>
        <v>124.32</v>
      </c>
      <c r="J333" s="26">
        <f t="shared" si="44"/>
        <v>3.5701246866046799E-5</v>
      </c>
      <c r="K333" s="10"/>
    </row>
    <row r="334" spans="1:11" s="8" customFormat="1" ht="25.15" customHeight="1">
      <c r="A334" s="33" t="s">
        <v>588</v>
      </c>
      <c r="B334" s="29" t="s">
        <v>1023</v>
      </c>
      <c r="C334" s="29" t="s">
        <v>892</v>
      </c>
      <c r="D334" s="30" t="s">
        <v>589</v>
      </c>
      <c r="E334" s="31" t="s">
        <v>89</v>
      </c>
      <c r="F334" s="23">
        <v>82</v>
      </c>
      <c r="G334" s="32">
        <v>366.01</v>
      </c>
      <c r="H334" s="32">
        <v>457.51</v>
      </c>
      <c r="I334" s="25">
        <f t="shared" si="43"/>
        <v>37515.82</v>
      </c>
      <c r="J334" s="26">
        <f t="shared" si="44"/>
        <v>1.0773500250982752E-2</v>
      </c>
      <c r="K334" s="10"/>
    </row>
    <row r="335" spans="1:11" s="8" customFormat="1" ht="25.15" customHeight="1">
      <c r="A335" s="33" t="s">
        <v>590</v>
      </c>
      <c r="B335" s="29" t="s">
        <v>937</v>
      </c>
      <c r="C335" s="29" t="s">
        <v>786</v>
      </c>
      <c r="D335" s="30" t="s">
        <v>591</v>
      </c>
      <c r="E335" s="31" t="s">
        <v>351</v>
      </c>
      <c r="F335" s="23">
        <v>15</v>
      </c>
      <c r="G335" s="32">
        <v>18.600000000000001</v>
      </c>
      <c r="H335" s="32">
        <v>23.25</v>
      </c>
      <c r="I335" s="25">
        <f t="shared" si="43"/>
        <v>348.75</v>
      </c>
      <c r="J335" s="26">
        <f t="shared" si="44"/>
        <v>1.0015130183827076E-4</v>
      </c>
      <c r="K335" s="10"/>
    </row>
    <row r="336" spans="1:11" s="8" customFormat="1" ht="25.15" customHeight="1">
      <c r="A336" s="33" t="s">
        <v>592</v>
      </c>
      <c r="B336" s="29" t="s">
        <v>1024</v>
      </c>
      <c r="C336" s="29" t="s">
        <v>756</v>
      </c>
      <c r="D336" s="30" t="s">
        <v>593</v>
      </c>
      <c r="E336" s="31" t="s">
        <v>89</v>
      </c>
      <c r="F336" s="23">
        <v>166</v>
      </c>
      <c r="G336" s="32">
        <v>134</v>
      </c>
      <c r="H336" s="32">
        <v>167.5</v>
      </c>
      <c r="I336" s="25">
        <f t="shared" si="43"/>
        <v>27805</v>
      </c>
      <c r="J336" s="26">
        <f t="shared" si="44"/>
        <v>7.9848227888548208E-3</v>
      </c>
      <c r="K336" s="10"/>
    </row>
    <row r="337" spans="1:11" s="8" customFormat="1" ht="25.15" customHeight="1">
      <c r="A337" s="33" t="s">
        <v>594</v>
      </c>
      <c r="B337" s="29" t="s">
        <v>938</v>
      </c>
      <c r="C337" s="29" t="s">
        <v>756</v>
      </c>
      <c r="D337" s="30" t="s">
        <v>595</v>
      </c>
      <c r="E337" s="31" t="s">
        <v>89</v>
      </c>
      <c r="F337" s="23">
        <v>8</v>
      </c>
      <c r="G337" s="32">
        <v>57.73</v>
      </c>
      <c r="H337" s="32">
        <v>72.16</v>
      </c>
      <c r="I337" s="25">
        <f t="shared" si="43"/>
        <v>577.28</v>
      </c>
      <c r="J337" s="26">
        <f t="shared" si="44"/>
        <v>1.6577876279626362E-4</v>
      </c>
      <c r="K337" s="10"/>
    </row>
    <row r="338" spans="1:11" s="8" customFormat="1" ht="25.15" customHeight="1">
      <c r="A338" s="33" t="s">
        <v>596</v>
      </c>
      <c r="B338" s="29" t="s">
        <v>936</v>
      </c>
      <c r="C338" s="29" t="s">
        <v>753</v>
      </c>
      <c r="D338" s="30" t="s">
        <v>597</v>
      </c>
      <c r="E338" s="31" t="s">
        <v>89</v>
      </c>
      <c r="F338" s="23">
        <v>4</v>
      </c>
      <c r="G338" s="32">
        <v>285.61</v>
      </c>
      <c r="H338" s="32">
        <v>357.01</v>
      </c>
      <c r="I338" s="25">
        <f t="shared" si="43"/>
        <v>1428.04</v>
      </c>
      <c r="J338" s="26">
        <f t="shared" si="44"/>
        <v>4.100933765652306E-4</v>
      </c>
      <c r="K338" s="10"/>
    </row>
    <row r="339" spans="1:11" s="8" customFormat="1" ht="25.15" customHeight="1">
      <c r="A339" s="33" t="s">
        <v>598</v>
      </c>
      <c r="B339" s="29" t="s">
        <v>939</v>
      </c>
      <c r="C339" s="29" t="s">
        <v>756</v>
      </c>
      <c r="D339" s="30" t="s">
        <v>599</v>
      </c>
      <c r="E339" s="31" t="s">
        <v>89</v>
      </c>
      <c r="F339" s="23">
        <v>22</v>
      </c>
      <c r="G339" s="32">
        <v>171.05</v>
      </c>
      <c r="H339" s="32">
        <v>213.81</v>
      </c>
      <c r="I339" s="25">
        <f t="shared" si="43"/>
        <v>4703.82</v>
      </c>
      <c r="J339" s="26">
        <f t="shared" si="44"/>
        <v>1.3508062985315978E-3</v>
      </c>
      <c r="K339" s="10"/>
    </row>
    <row r="340" spans="1:11" s="8" customFormat="1" ht="25.15" customHeight="1">
      <c r="A340" s="33" t="s">
        <v>600</v>
      </c>
      <c r="B340" s="29" t="s">
        <v>940</v>
      </c>
      <c r="C340" s="29" t="s">
        <v>756</v>
      </c>
      <c r="D340" s="30" t="s">
        <v>601</v>
      </c>
      <c r="E340" s="31" t="s">
        <v>89</v>
      </c>
      <c r="F340" s="23">
        <v>4</v>
      </c>
      <c r="G340" s="32">
        <v>446.04</v>
      </c>
      <c r="H340" s="32">
        <v>557.54999999999995</v>
      </c>
      <c r="I340" s="25">
        <f t="shared" si="43"/>
        <v>2230.1999999999998</v>
      </c>
      <c r="J340" s="26">
        <f t="shared" si="44"/>
        <v>6.4045142181996112E-4</v>
      </c>
      <c r="K340" s="10"/>
    </row>
    <row r="341" spans="1:11" s="8" customFormat="1" ht="25.15" customHeight="1">
      <c r="A341" s="33" t="s">
        <v>602</v>
      </c>
      <c r="B341" s="29" t="s">
        <v>941</v>
      </c>
      <c r="C341" s="29" t="s">
        <v>756</v>
      </c>
      <c r="D341" s="30" t="s">
        <v>603</v>
      </c>
      <c r="E341" s="31" t="s">
        <v>89</v>
      </c>
      <c r="F341" s="23">
        <v>40</v>
      </c>
      <c r="G341" s="32">
        <v>997.37</v>
      </c>
      <c r="H341" s="32">
        <v>1246.71</v>
      </c>
      <c r="I341" s="25">
        <f t="shared" si="43"/>
        <v>49868.4</v>
      </c>
      <c r="J341" s="26">
        <f t="shared" si="44"/>
        <v>1.4320817722126514E-2</v>
      </c>
      <c r="K341" s="10"/>
    </row>
    <row r="342" spans="1:11" s="8" customFormat="1" ht="25.15" customHeight="1">
      <c r="A342" s="33" t="s">
        <v>604</v>
      </c>
      <c r="B342" s="29" t="s">
        <v>942</v>
      </c>
      <c r="C342" s="29" t="s">
        <v>753</v>
      </c>
      <c r="D342" s="30" t="s">
        <v>605</v>
      </c>
      <c r="E342" s="31" t="s">
        <v>89</v>
      </c>
      <c r="F342" s="23">
        <v>110</v>
      </c>
      <c r="G342" s="32">
        <v>42.42</v>
      </c>
      <c r="H342" s="32">
        <v>53.02</v>
      </c>
      <c r="I342" s="25">
        <f t="shared" si="43"/>
        <v>5832.2</v>
      </c>
      <c r="J342" s="26">
        <f t="shared" si="44"/>
        <v>1.6748456561467031E-3</v>
      </c>
      <c r="K342" s="10"/>
    </row>
    <row r="343" spans="1:11" s="76" customFormat="1" ht="30" customHeight="1">
      <c r="A343" s="68"/>
      <c r="B343" s="69"/>
      <c r="C343" s="69"/>
      <c r="D343" s="70" t="s">
        <v>1086</v>
      </c>
      <c r="E343" s="71"/>
      <c r="F343" s="72"/>
      <c r="G343" s="69"/>
      <c r="H343" s="69"/>
      <c r="I343" s="73">
        <f>SUM(I282:I342)</f>
        <v>369579.02</v>
      </c>
      <c r="J343" s="74"/>
      <c r="K343" s="75"/>
    </row>
    <row r="344" spans="1:11" s="53" customFormat="1" ht="30" customHeight="1">
      <c r="A344" s="47" t="s">
        <v>732</v>
      </c>
      <c r="B344" s="48"/>
      <c r="C344" s="48"/>
      <c r="D344" s="49" t="s">
        <v>719</v>
      </c>
      <c r="E344" s="50"/>
      <c r="F344" s="48"/>
      <c r="G344" s="48"/>
      <c r="H344" s="48"/>
      <c r="I344" s="48"/>
      <c r="J344" s="51"/>
      <c r="K344" s="52"/>
    </row>
    <row r="345" spans="1:11" s="8" customFormat="1" ht="25.15" customHeight="1">
      <c r="A345" s="33" t="s">
        <v>606</v>
      </c>
      <c r="B345" s="29" t="s">
        <v>943</v>
      </c>
      <c r="C345" s="29" t="s">
        <v>753</v>
      </c>
      <c r="D345" s="30" t="s">
        <v>607</v>
      </c>
      <c r="E345" s="31" t="s">
        <v>89</v>
      </c>
      <c r="F345" s="23">
        <v>1</v>
      </c>
      <c r="G345" s="32">
        <v>146.11000000000001</v>
      </c>
      <c r="H345" s="32">
        <v>182.63</v>
      </c>
      <c r="I345" s="25">
        <f t="shared" ref="I345:I353" si="45">TRUNC(H345*F345,2)</f>
        <v>182.63</v>
      </c>
      <c r="J345" s="26">
        <f t="shared" ref="J345:J353" si="46">I345/I$470</f>
        <v>5.2446257361214018E-5</v>
      </c>
      <c r="K345" s="10"/>
    </row>
    <row r="346" spans="1:11" s="8" customFormat="1" ht="25.15" customHeight="1">
      <c r="A346" s="33" t="s">
        <v>608</v>
      </c>
      <c r="B346" s="29" t="s">
        <v>944</v>
      </c>
      <c r="C346" s="29" t="s">
        <v>756</v>
      </c>
      <c r="D346" s="30" t="s">
        <v>609</v>
      </c>
      <c r="E346" s="31" t="s">
        <v>98</v>
      </c>
      <c r="F346" s="23">
        <v>40</v>
      </c>
      <c r="G346" s="32">
        <v>12.65</v>
      </c>
      <c r="H346" s="32">
        <v>15.81</v>
      </c>
      <c r="I346" s="25">
        <f t="shared" si="45"/>
        <v>632.4</v>
      </c>
      <c r="J346" s="26">
        <f t="shared" si="46"/>
        <v>1.8160769400006431E-4</v>
      </c>
      <c r="K346" s="10"/>
    </row>
    <row r="347" spans="1:11" s="8" customFormat="1" ht="25.15" customHeight="1">
      <c r="A347" s="33" t="s">
        <v>610</v>
      </c>
      <c r="B347" s="29" t="s">
        <v>945</v>
      </c>
      <c r="C347" s="29" t="s">
        <v>753</v>
      </c>
      <c r="D347" s="30" t="s">
        <v>611</v>
      </c>
      <c r="E347" s="31" t="s">
        <v>89</v>
      </c>
      <c r="F347" s="23">
        <v>40</v>
      </c>
      <c r="G347" s="32">
        <v>26.81</v>
      </c>
      <c r="H347" s="32">
        <v>33.51</v>
      </c>
      <c r="I347" s="25">
        <f t="shared" si="45"/>
        <v>1340.4</v>
      </c>
      <c r="J347" s="26">
        <f t="shared" si="46"/>
        <v>3.8492560568894089E-4</v>
      </c>
      <c r="K347" s="10"/>
    </row>
    <row r="348" spans="1:11" s="8" customFormat="1" ht="34.9" customHeight="1">
      <c r="A348" s="33" t="s">
        <v>612</v>
      </c>
      <c r="B348" s="29" t="s">
        <v>1025</v>
      </c>
      <c r="C348" s="29" t="s">
        <v>786</v>
      </c>
      <c r="D348" s="30" t="s">
        <v>613</v>
      </c>
      <c r="E348" s="31" t="s">
        <v>351</v>
      </c>
      <c r="F348" s="23">
        <v>1</v>
      </c>
      <c r="G348" s="32">
        <v>390.62</v>
      </c>
      <c r="H348" s="32">
        <v>488.27</v>
      </c>
      <c r="I348" s="25">
        <f t="shared" si="45"/>
        <v>488.27</v>
      </c>
      <c r="J348" s="26">
        <f t="shared" si="46"/>
        <v>1.4021756601741207E-4</v>
      </c>
      <c r="K348" s="10"/>
    </row>
    <row r="349" spans="1:11" s="8" customFormat="1" ht="25.15" customHeight="1">
      <c r="A349" s="33" t="s">
        <v>614</v>
      </c>
      <c r="B349" s="29" t="s">
        <v>946</v>
      </c>
      <c r="C349" s="29" t="s">
        <v>753</v>
      </c>
      <c r="D349" s="30" t="s">
        <v>615</v>
      </c>
      <c r="E349" s="31" t="s">
        <v>89</v>
      </c>
      <c r="F349" s="23">
        <v>40</v>
      </c>
      <c r="G349" s="32">
        <v>83.58</v>
      </c>
      <c r="H349" s="32">
        <v>104.47</v>
      </c>
      <c r="I349" s="25">
        <f t="shared" si="45"/>
        <v>4178.8</v>
      </c>
      <c r="J349" s="26">
        <f t="shared" si="46"/>
        <v>1.2000351544710134E-3</v>
      </c>
      <c r="K349" s="10"/>
    </row>
    <row r="350" spans="1:11" s="8" customFormat="1" ht="25.15" customHeight="1">
      <c r="A350" s="33" t="s">
        <v>616</v>
      </c>
      <c r="B350" s="29" t="s">
        <v>947</v>
      </c>
      <c r="C350" s="29" t="s">
        <v>753</v>
      </c>
      <c r="D350" s="30" t="s">
        <v>617</v>
      </c>
      <c r="E350" s="31" t="s">
        <v>98</v>
      </c>
      <c r="F350" s="23">
        <v>920</v>
      </c>
      <c r="G350" s="32">
        <v>77.08</v>
      </c>
      <c r="H350" s="32">
        <v>96.35</v>
      </c>
      <c r="I350" s="25">
        <f t="shared" si="45"/>
        <v>88642</v>
      </c>
      <c r="J350" s="26">
        <f t="shared" si="46"/>
        <v>2.5455517412324005E-2</v>
      </c>
      <c r="K350" s="10"/>
    </row>
    <row r="351" spans="1:11" s="8" customFormat="1" ht="25.15" customHeight="1">
      <c r="A351" s="33" t="s">
        <v>618</v>
      </c>
      <c r="B351" s="29" t="s">
        <v>964</v>
      </c>
      <c r="C351" s="29" t="s">
        <v>753</v>
      </c>
      <c r="D351" s="30" t="s">
        <v>619</v>
      </c>
      <c r="E351" s="31" t="s">
        <v>98</v>
      </c>
      <c r="F351" s="23">
        <v>886</v>
      </c>
      <c r="G351" s="32">
        <v>100.35</v>
      </c>
      <c r="H351" s="32">
        <v>125.43</v>
      </c>
      <c r="I351" s="25">
        <f t="shared" si="45"/>
        <v>111130.98</v>
      </c>
      <c r="J351" s="26">
        <f t="shared" si="46"/>
        <v>3.191372708691851E-2</v>
      </c>
      <c r="K351" s="10"/>
    </row>
    <row r="352" spans="1:11" s="8" customFormat="1" ht="25.15" customHeight="1">
      <c r="A352" s="33" t="s">
        <v>620</v>
      </c>
      <c r="B352" s="29" t="s">
        <v>948</v>
      </c>
      <c r="C352" s="29" t="s">
        <v>753</v>
      </c>
      <c r="D352" s="30" t="s">
        <v>621</v>
      </c>
      <c r="E352" s="31" t="s">
        <v>89</v>
      </c>
      <c r="F352" s="23">
        <v>39</v>
      </c>
      <c r="G352" s="32">
        <v>56.42</v>
      </c>
      <c r="H352" s="32">
        <v>70.52</v>
      </c>
      <c r="I352" s="25">
        <f t="shared" si="45"/>
        <v>2750.28</v>
      </c>
      <c r="J352" s="26">
        <f t="shared" si="46"/>
        <v>7.8980393525379016E-4</v>
      </c>
      <c r="K352" s="10"/>
    </row>
    <row r="353" spans="1:11" s="8" customFormat="1" ht="25.15" customHeight="1">
      <c r="A353" s="33" t="s">
        <v>622</v>
      </c>
      <c r="B353" s="29" t="s">
        <v>949</v>
      </c>
      <c r="C353" s="29" t="s">
        <v>756</v>
      </c>
      <c r="D353" s="30" t="s">
        <v>623</v>
      </c>
      <c r="E353" s="31" t="s">
        <v>89</v>
      </c>
      <c r="F353" s="23">
        <v>34</v>
      </c>
      <c r="G353" s="32">
        <v>15.06</v>
      </c>
      <c r="H353" s="32">
        <v>18.82</v>
      </c>
      <c r="I353" s="25">
        <f t="shared" si="45"/>
        <v>639.88</v>
      </c>
      <c r="J353" s="26">
        <f t="shared" si="46"/>
        <v>1.8375574199361346E-4</v>
      </c>
      <c r="K353" s="10"/>
    </row>
    <row r="354" spans="1:11" s="76" customFormat="1" ht="30" customHeight="1">
      <c r="A354" s="68"/>
      <c r="B354" s="69"/>
      <c r="C354" s="69"/>
      <c r="D354" s="70" t="s">
        <v>1086</v>
      </c>
      <c r="E354" s="71"/>
      <c r="F354" s="72"/>
      <c r="G354" s="69"/>
      <c r="H354" s="69"/>
      <c r="I354" s="73">
        <f>SUM(I345:I353)</f>
        <v>209985.63999999998</v>
      </c>
      <c r="J354" s="74"/>
      <c r="K354" s="75"/>
    </row>
    <row r="355" spans="1:11" s="53" customFormat="1" ht="30" customHeight="1">
      <c r="A355" s="47" t="s">
        <v>733</v>
      </c>
      <c r="B355" s="48"/>
      <c r="C355" s="48"/>
      <c r="D355" s="49" t="s">
        <v>717</v>
      </c>
      <c r="E355" s="50"/>
      <c r="F355" s="48"/>
      <c r="G355" s="48"/>
      <c r="H355" s="48"/>
      <c r="I355" s="48"/>
      <c r="J355" s="51"/>
      <c r="K355" s="52"/>
    </row>
    <row r="356" spans="1:11" s="28" customFormat="1" ht="19.899999999999999" customHeight="1">
      <c r="A356" s="54" t="s">
        <v>1077</v>
      </c>
      <c r="B356" s="55"/>
      <c r="C356" s="55"/>
      <c r="D356" s="56" t="s">
        <v>1078</v>
      </c>
      <c r="E356" s="57"/>
      <c r="F356" s="57"/>
      <c r="G356" s="55"/>
      <c r="H356" s="55"/>
      <c r="I356" s="55"/>
      <c r="J356" s="58"/>
      <c r="K356" s="27"/>
    </row>
    <row r="357" spans="1:11" s="8" customFormat="1" ht="25.15" customHeight="1">
      <c r="A357" s="33" t="s">
        <v>624</v>
      </c>
      <c r="B357" s="29" t="s">
        <v>950</v>
      </c>
      <c r="C357" s="29" t="s">
        <v>756</v>
      </c>
      <c r="D357" s="30" t="s">
        <v>625</v>
      </c>
      <c r="E357" s="31" t="s">
        <v>87</v>
      </c>
      <c r="F357" s="23">
        <v>72.349999999999994</v>
      </c>
      <c r="G357" s="32">
        <v>418.55</v>
      </c>
      <c r="H357" s="32">
        <v>523.17999999999995</v>
      </c>
      <c r="I357" s="25">
        <f t="shared" ref="I357:I362" si="47">TRUNC(H357*F357,2)</f>
        <v>37852.07</v>
      </c>
      <c r="J357" s="26">
        <f t="shared" ref="J357:J362" si="48">I357/I$470</f>
        <v>1.0870061900425386E-2</v>
      </c>
      <c r="K357" s="10"/>
    </row>
    <row r="358" spans="1:11" s="8" customFormat="1" ht="34.9" customHeight="1">
      <c r="A358" s="33" t="s">
        <v>626</v>
      </c>
      <c r="B358" s="29" t="s">
        <v>950</v>
      </c>
      <c r="C358" s="29" t="s">
        <v>756</v>
      </c>
      <c r="D358" s="30" t="s">
        <v>627</v>
      </c>
      <c r="E358" s="31" t="s">
        <v>87</v>
      </c>
      <c r="F358" s="23">
        <v>21.52</v>
      </c>
      <c r="G358" s="32">
        <v>418.55</v>
      </c>
      <c r="H358" s="32">
        <v>523.17999999999995</v>
      </c>
      <c r="I358" s="25">
        <f t="shared" si="47"/>
        <v>11258.83</v>
      </c>
      <c r="J358" s="26">
        <f t="shared" si="48"/>
        <v>3.2332228865255283E-3</v>
      </c>
      <c r="K358" s="10"/>
    </row>
    <row r="359" spans="1:11" s="8" customFormat="1" ht="25.15" customHeight="1">
      <c r="A359" s="33" t="s">
        <v>628</v>
      </c>
      <c r="B359" s="29" t="s">
        <v>951</v>
      </c>
      <c r="C359" s="29" t="s">
        <v>756</v>
      </c>
      <c r="D359" s="30" t="s">
        <v>629</v>
      </c>
      <c r="E359" s="31" t="s">
        <v>98</v>
      </c>
      <c r="F359" s="23">
        <v>257.75</v>
      </c>
      <c r="G359" s="32">
        <v>97.09</v>
      </c>
      <c r="H359" s="32">
        <v>121.36</v>
      </c>
      <c r="I359" s="25">
        <f t="shared" si="47"/>
        <v>31280.54</v>
      </c>
      <c r="J359" s="26">
        <f t="shared" si="48"/>
        <v>8.9829012278253833E-3</v>
      </c>
      <c r="K359" s="10"/>
    </row>
    <row r="360" spans="1:11" s="8" customFormat="1" ht="34.9" customHeight="1">
      <c r="A360" s="33" t="s">
        <v>630</v>
      </c>
      <c r="B360" s="29" t="s">
        <v>952</v>
      </c>
      <c r="C360" s="29" t="s">
        <v>756</v>
      </c>
      <c r="D360" s="30" t="s">
        <v>631</v>
      </c>
      <c r="E360" s="31" t="s">
        <v>87</v>
      </c>
      <c r="F360" s="23">
        <v>18.28</v>
      </c>
      <c r="G360" s="32">
        <v>200.14</v>
      </c>
      <c r="H360" s="32">
        <v>250.17</v>
      </c>
      <c r="I360" s="25">
        <f t="shared" si="47"/>
        <v>4573.1000000000004</v>
      </c>
      <c r="J360" s="26">
        <f t="shared" si="48"/>
        <v>1.3132671496389851E-3</v>
      </c>
      <c r="K360" s="10"/>
    </row>
    <row r="361" spans="1:11" s="8" customFormat="1" ht="25.15" customHeight="1">
      <c r="A361" s="33" t="s">
        <v>632</v>
      </c>
      <c r="B361" s="29" t="s">
        <v>953</v>
      </c>
      <c r="C361" s="29" t="s">
        <v>756</v>
      </c>
      <c r="D361" s="30" t="s">
        <v>633</v>
      </c>
      <c r="E361" s="31" t="s">
        <v>87</v>
      </c>
      <c r="F361" s="23">
        <v>16.47</v>
      </c>
      <c r="G361" s="32">
        <v>179.67</v>
      </c>
      <c r="H361" s="32">
        <v>224.58</v>
      </c>
      <c r="I361" s="25">
        <f t="shared" si="47"/>
        <v>3698.83</v>
      </c>
      <c r="J361" s="26">
        <f t="shared" si="48"/>
        <v>1.0622011176443041E-3</v>
      </c>
      <c r="K361" s="10"/>
    </row>
    <row r="362" spans="1:11" s="8" customFormat="1" ht="25.15" customHeight="1">
      <c r="A362" s="33" t="s">
        <v>634</v>
      </c>
      <c r="B362" s="29" t="s">
        <v>954</v>
      </c>
      <c r="C362" s="29" t="s">
        <v>756</v>
      </c>
      <c r="D362" s="30" t="s">
        <v>635</v>
      </c>
      <c r="E362" s="31" t="s">
        <v>636</v>
      </c>
      <c r="F362" s="23">
        <v>41.92</v>
      </c>
      <c r="G362" s="32">
        <v>202.03</v>
      </c>
      <c r="H362" s="32">
        <v>252.53</v>
      </c>
      <c r="I362" s="25">
        <f t="shared" si="47"/>
        <v>10586.05</v>
      </c>
      <c r="J362" s="26">
        <f t="shared" si="48"/>
        <v>3.0400191794265983E-3</v>
      </c>
      <c r="K362" s="10"/>
    </row>
    <row r="363" spans="1:11" s="28" customFormat="1" ht="19.899999999999999" customHeight="1">
      <c r="A363" s="54" t="s">
        <v>1079</v>
      </c>
      <c r="B363" s="55"/>
      <c r="C363" s="55"/>
      <c r="D363" s="56" t="s">
        <v>1080</v>
      </c>
      <c r="E363" s="57"/>
      <c r="F363" s="57"/>
      <c r="G363" s="55"/>
      <c r="H363" s="55"/>
      <c r="I363" s="55"/>
      <c r="J363" s="58"/>
      <c r="K363" s="27"/>
    </row>
    <row r="364" spans="1:11" s="8" customFormat="1" ht="25.15" customHeight="1">
      <c r="A364" s="33" t="s">
        <v>637</v>
      </c>
      <c r="B364" s="29" t="s">
        <v>955</v>
      </c>
      <c r="C364" s="29" t="s">
        <v>756</v>
      </c>
      <c r="D364" s="30" t="s">
        <v>638</v>
      </c>
      <c r="E364" s="31" t="s">
        <v>89</v>
      </c>
      <c r="F364" s="23">
        <v>2</v>
      </c>
      <c r="G364" s="32">
        <v>4200.4399999999996</v>
      </c>
      <c r="H364" s="32">
        <v>5250.55</v>
      </c>
      <c r="I364" s="25">
        <f t="shared" ref="I364:I365" si="49">TRUNC(H364*F364,2)</f>
        <v>10501.1</v>
      </c>
      <c r="J364" s="26">
        <f>I364/I$470</f>
        <v>3.0156239017458497E-3</v>
      </c>
      <c r="K364" s="10"/>
    </row>
    <row r="365" spans="1:11" s="8" customFormat="1" ht="34.9" customHeight="1">
      <c r="A365" s="33" t="s">
        <v>639</v>
      </c>
      <c r="B365" s="36" t="s">
        <v>1026</v>
      </c>
      <c r="C365" s="29" t="s">
        <v>786</v>
      </c>
      <c r="D365" s="35" t="s">
        <v>748</v>
      </c>
      <c r="E365" s="31" t="s">
        <v>87</v>
      </c>
      <c r="F365" s="23">
        <v>57</v>
      </c>
      <c r="G365" s="32">
        <v>390</v>
      </c>
      <c r="H365" s="32">
        <v>487.5</v>
      </c>
      <c r="I365" s="25">
        <f t="shared" si="49"/>
        <v>27787.5</v>
      </c>
      <c r="J365" s="26">
        <f>I365/I$470</f>
        <v>7.9797972755009279E-3</v>
      </c>
      <c r="K365" s="10"/>
    </row>
    <row r="366" spans="1:11" s="8" customFormat="1" ht="30" customHeight="1">
      <c r="A366" s="39"/>
      <c r="B366" s="41"/>
      <c r="C366" s="41"/>
      <c r="D366" s="70" t="s">
        <v>1086</v>
      </c>
      <c r="E366" s="40"/>
      <c r="F366" s="42"/>
      <c r="G366" s="41"/>
      <c r="H366" s="41"/>
      <c r="I366" s="43">
        <f>SUM(I356:I365)</f>
        <v>137538.02000000002</v>
      </c>
      <c r="J366" s="44"/>
      <c r="K366" s="10"/>
    </row>
    <row r="367" spans="1:11" s="53" customFormat="1" ht="30" customHeight="1">
      <c r="A367" s="47" t="s">
        <v>734</v>
      </c>
      <c r="B367" s="48"/>
      <c r="C367" s="48"/>
      <c r="D367" s="49" t="s">
        <v>6</v>
      </c>
      <c r="E367" s="50"/>
      <c r="F367" s="48"/>
      <c r="G367" s="48"/>
      <c r="H367" s="48"/>
      <c r="I367" s="48"/>
      <c r="J367" s="51"/>
      <c r="K367" s="52"/>
    </row>
    <row r="368" spans="1:11" s="8" customFormat="1" ht="25.15" customHeight="1">
      <c r="A368" s="33" t="s">
        <v>640</v>
      </c>
      <c r="B368" s="29" t="s">
        <v>956</v>
      </c>
      <c r="C368" s="29" t="s">
        <v>753</v>
      </c>
      <c r="D368" s="30" t="s">
        <v>641</v>
      </c>
      <c r="E368" s="31" t="s">
        <v>87</v>
      </c>
      <c r="F368" s="23">
        <v>2928.38</v>
      </c>
      <c r="G368" s="32">
        <v>2.2599999999999998</v>
      </c>
      <c r="H368" s="32">
        <v>2.82</v>
      </c>
      <c r="I368" s="25">
        <f t="shared" ref="I368:I369" si="50">TRUNC(H368*F368,2)</f>
        <v>8258.0300000000007</v>
      </c>
      <c r="J368" s="26">
        <f>I368/I$470</f>
        <v>2.371476573819341E-3</v>
      </c>
      <c r="K368" s="10"/>
    </row>
    <row r="369" spans="1:11" s="8" customFormat="1" ht="25.15" customHeight="1">
      <c r="A369" s="33" t="s">
        <v>642</v>
      </c>
      <c r="B369" s="36" t="s">
        <v>1027</v>
      </c>
      <c r="C369" s="29" t="s">
        <v>786</v>
      </c>
      <c r="D369" s="30" t="s">
        <v>643</v>
      </c>
      <c r="E369" s="31" t="s">
        <v>351</v>
      </c>
      <c r="F369" s="23">
        <v>1</v>
      </c>
      <c r="G369" s="32">
        <v>2123.2199999999998</v>
      </c>
      <c r="H369" s="32">
        <v>2654.02</v>
      </c>
      <c r="I369" s="25">
        <f t="shared" si="50"/>
        <v>2654.02</v>
      </c>
      <c r="J369" s="26">
        <f>I369/I$470</f>
        <v>7.6216074008546915E-4</v>
      </c>
      <c r="K369" s="10"/>
    </row>
    <row r="370" spans="1:11" s="76" customFormat="1" ht="30" customHeight="1">
      <c r="A370" s="68"/>
      <c r="B370" s="69"/>
      <c r="C370" s="69"/>
      <c r="D370" s="70" t="s">
        <v>1086</v>
      </c>
      <c r="E370" s="71"/>
      <c r="F370" s="72"/>
      <c r="G370" s="69"/>
      <c r="H370" s="69"/>
      <c r="I370" s="73">
        <f>SUM(I368:I369)</f>
        <v>10912.050000000001</v>
      </c>
      <c r="J370" s="74"/>
      <c r="K370" s="75"/>
    </row>
    <row r="371" spans="1:11" s="76" customFormat="1" ht="30" customHeight="1">
      <c r="A371" s="68"/>
      <c r="B371" s="69"/>
      <c r="C371" s="69"/>
      <c r="D371" s="70" t="s">
        <v>981</v>
      </c>
      <c r="E371" s="71"/>
      <c r="F371" s="72"/>
      <c r="G371" s="69"/>
      <c r="H371" s="69"/>
      <c r="I371" s="73"/>
      <c r="J371" s="74"/>
      <c r="K371" s="75"/>
    </row>
    <row r="372" spans="1:11" s="53" customFormat="1" ht="30" customHeight="1">
      <c r="A372" s="47" t="s">
        <v>735</v>
      </c>
      <c r="B372" s="48"/>
      <c r="C372" s="48"/>
      <c r="D372" s="49" t="s">
        <v>82</v>
      </c>
      <c r="E372" s="50"/>
      <c r="F372" s="48"/>
      <c r="G372" s="48"/>
      <c r="H372" s="48"/>
      <c r="I372" s="48"/>
      <c r="J372" s="51"/>
      <c r="K372" s="52"/>
    </row>
    <row r="373" spans="1:11" s="8" customFormat="1" ht="25.15" customHeight="1">
      <c r="A373" s="33" t="s">
        <v>7</v>
      </c>
      <c r="B373" s="29" t="s">
        <v>761</v>
      </c>
      <c r="C373" s="29" t="s">
        <v>756</v>
      </c>
      <c r="D373" s="30" t="s">
        <v>94</v>
      </c>
      <c r="E373" s="31" t="s">
        <v>87</v>
      </c>
      <c r="F373" s="23">
        <v>0</v>
      </c>
      <c r="G373" s="32">
        <v>7.71</v>
      </c>
      <c r="H373" s="32">
        <v>9.6300000000000008</v>
      </c>
      <c r="I373" s="25">
        <f t="shared" ref="I373" si="51">H373*F373</f>
        <v>0</v>
      </c>
      <c r="J373" s="26">
        <f t="shared" ref="J373" si="52">I373/I$470</f>
        <v>0</v>
      </c>
      <c r="K373" s="10"/>
    </row>
    <row r="374" spans="1:11" s="76" customFormat="1" ht="30" customHeight="1">
      <c r="A374" s="68"/>
      <c r="B374" s="69"/>
      <c r="C374" s="69"/>
      <c r="D374" s="70" t="s">
        <v>1086</v>
      </c>
      <c r="E374" s="71"/>
      <c r="F374" s="72"/>
      <c r="G374" s="69"/>
      <c r="H374" s="69"/>
      <c r="I374" s="73">
        <f>SUM(I372:I373)</f>
        <v>0</v>
      </c>
      <c r="J374" s="74"/>
      <c r="K374" s="75"/>
    </row>
    <row r="375" spans="1:11" s="53" customFormat="1" ht="30" customHeight="1">
      <c r="A375" s="47" t="s">
        <v>736</v>
      </c>
      <c r="B375" s="48"/>
      <c r="C375" s="48"/>
      <c r="D375" s="49" t="s">
        <v>702</v>
      </c>
      <c r="E375" s="50"/>
      <c r="F375" s="48"/>
      <c r="G375" s="48"/>
      <c r="H375" s="48"/>
      <c r="I375" s="48"/>
      <c r="J375" s="51"/>
      <c r="K375" s="52"/>
    </row>
    <row r="376" spans="1:11" s="8" customFormat="1" ht="34.9" customHeight="1">
      <c r="A376" s="33" t="s">
        <v>8</v>
      </c>
      <c r="B376" s="29" t="s">
        <v>763</v>
      </c>
      <c r="C376" s="29" t="s">
        <v>753</v>
      </c>
      <c r="D376" s="30" t="s">
        <v>120</v>
      </c>
      <c r="E376" s="31" t="s">
        <v>118</v>
      </c>
      <c r="F376" s="23">
        <v>0</v>
      </c>
      <c r="G376" s="32">
        <v>81.260000000000005</v>
      </c>
      <c r="H376" s="32">
        <v>101.57</v>
      </c>
      <c r="I376" s="25">
        <f t="shared" ref="I376:I379" si="53">H376*F376</f>
        <v>0</v>
      </c>
      <c r="J376" s="26">
        <f t="shared" ref="J376:J379" si="54">I376/I$470</f>
        <v>0</v>
      </c>
      <c r="K376" s="10"/>
    </row>
    <row r="377" spans="1:11" s="8" customFormat="1" ht="25.15" customHeight="1">
      <c r="A377" s="33" t="s">
        <v>9</v>
      </c>
      <c r="B377" s="29" t="s">
        <v>764</v>
      </c>
      <c r="C377" s="29" t="s">
        <v>753</v>
      </c>
      <c r="D377" s="30" t="s">
        <v>644</v>
      </c>
      <c r="E377" s="31" t="s">
        <v>118</v>
      </c>
      <c r="F377" s="23">
        <v>0</v>
      </c>
      <c r="G377" s="32">
        <v>92.24</v>
      </c>
      <c r="H377" s="32">
        <v>115.3</v>
      </c>
      <c r="I377" s="25">
        <f t="shared" si="53"/>
        <v>0</v>
      </c>
      <c r="J377" s="26">
        <f t="shared" si="54"/>
        <v>0</v>
      </c>
      <c r="K377" s="10"/>
    </row>
    <row r="378" spans="1:11" s="8" customFormat="1" ht="25.15" customHeight="1">
      <c r="A378" s="33" t="s">
        <v>10</v>
      </c>
      <c r="B378" s="29" t="s">
        <v>983</v>
      </c>
      <c r="C378" s="29" t="s">
        <v>786</v>
      </c>
      <c r="D378" s="30" t="s">
        <v>124</v>
      </c>
      <c r="E378" s="31" t="s">
        <v>87</v>
      </c>
      <c r="F378" s="23">
        <v>0</v>
      </c>
      <c r="G378" s="32">
        <v>7.78</v>
      </c>
      <c r="H378" s="32">
        <v>9.7200000000000006</v>
      </c>
      <c r="I378" s="25">
        <f t="shared" si="53"/>
        <v>0</v>
      </c>
      <c r="J378" s="26">
        <f t="shared" si="54"/>
        <v>0</v>
      </c>
      <c r="K378" s="10"/>
    </row>
    <row r="379" spans="1:11" s="8" customFormat="1" ht="25.15" customHeight="1">
      <c r="A379" s="33" t="s">
        <v>11</v>
      </c>
      <c r="B379" s="29" t="s">
        <v>765</v>
      </c>
      <c r="C379" s="29" t="s">
        <v>753</v>
      </c>
      <c r="D379" s="30" t="s">
        <v>645</v>
      </c>
      <c r="E379" s="31" t="s">
        <v>118</v>
      </c>
      <c r="F379" s="23">
        <v>0</v>
      </c>
      <c r="G379" s="32">
        <v>27.43</v>
      </c>
      <c r="H379" s="32">
        <v>34.28</v>
      </c>
      <c r="I379" s="25">
        <f t="shared" si="53"/>
        <v>0</v>
      </c>
      <c r="J379" s="26">
        <f t="shared" si="54"/>
        <v>0</v>
      </c>
      <c r="K379" s="10"/>
    </row>
    <row r="380" spans="1:11" s="76" customFormat="1" ht="30" customHeight="1">
      <c r="A380" s="68"/>
      <c r="B380" s="69"/>
      <c r="C380" s="69"/>
      <c r="D380" s="70" t="s">
        <v>1086</v>
      </c>
      <c r="E380" s="71"/>
      <c r="F380" s="72"/>
      <c r="G380" s="69"/>
      <c r="H380" s="69"/>
      <c r="I380" s="73">
        <f>SUM(I376:I379)</f>
        <v>0</v>
      </c>
      <c r="J380" s="74"/>
      <c r="K380" s="75"/>
    </row>
    <row r="381" spans="1:11" s="53" customFormat="1" ht="30" customHeight="1">
      <c r="A381" s="47" t="s">
        <v>737</v>
      </c>
      <c r="B381" s="48"/>
      <c r="C381" s="48"/>
      <c r="D381" s="49" t="s">
        <v>700</v>
      </c>
      <c r="E381" s="50"/>
      <c r="F381" s="48"/>
      <c r="G381" s="48"/>
      <c r="H381" s="48"/>
      <c r="I381" s="48"/>
      <c r="J381" s="51"/>
      <c r="K381" s="52"/>
    </row>
    <row r="382" spans="1:11" s="28" customFormat="1" ht="19.899999999999999" customHeight="1">
      <c r="A382" s="54" t="s">
        <v>12</v>
      </c>
      <c r="B382" s="55"/>
      <c r="C382" s="55"/>
      <c r="D382" s="56" t="s">
        <v>1038</v>
      </c>
      <c r="E382" s="57"/>
      <c r="F382" s="57"/>
      <c r="G382" s="55"/>
      <c r="H382" s="55"/>
      <c r="I382" s="55"/>
      <c r="J382" s="58"/>
      <c r="K382" s="27"/>
    </row>
    <row r="383" spans="1:11" s="8" customFormat="1" ht="25.15" customHeight="1">
      <c r="A383" s="33" t="s">
        <v>13</v>
      </c>
      <c r="B383" s="29" t="s">
        <v>766</v>
      </c>
      <c r="C383" s="29" t="s">
        <v>753</v>
      </c>
      <c r="D383" s="30" t="s">
        <v>646</v>
      </c>
      <c r="E383" s="31" t="s">
        <v>98</v>
      </c>
      <c r="F383" s="23">
        <v>0</v>
      </c>
      <c r="G383" s="32">
        <v>67.510000000000005</v>
      </c>
      <c r="H383" s="32">
        <v>84.38</v>
      </c>
      <c r="I383" s="25">
        <f t="shared" ref="I383:I389" si="55">H383*F383</f>
        <v>0</v>
      </c>
      <c r="J383" s="26">
        <f t="shared" ref="J383:J389" si="56">I383/I$470</f>
        <v>0</v>
      </c>
      <c r="K383" s="10"/>
    </row>
    <row r="384" spans="1:11" s="8" customFormat="1" ht="25.15" customHeight="1">
      <c r="A384" s="33" t="s">
        <v>14</v>
      </c>
      <c r="B384" s="29" t="s">
        <v>767</v>
      </c>
      <c r="C384" s="29" t="s">
        <v>753</v>
      </c>
      <c r="D384" s="30" t="s">
        <v>647</v>
      </c>
      <c r="E384" s="31" t="s">
        <v>87</v>
      </c>
      <c r="F384" s="23">
        <v>0</v>
      </c>
      <c r="G384" s="32">
        <v>43.83</v>
      </c>
      <c r="H384" s="32">
        <v>54.78</v>
      </c>
      <c r="I384" s="25">
        <f t="shared" si="55"/>
        <v>0</v>
      </c>
      <c r="J384" s="26">
        <f t="shared" si="56"/>
        <v>0</v>
      </c>
      <c r="K384" s="10"/>
    </row>
    <row r="385" spans="1:11" s="8" customFormat="1" ht="25.15" customHeight="1">
      <c r="A385" s="33" t="s">
        <v>15</v>
      </c>
      <c r="B385" s="29" t="s">
        <v>768</v>
      </c>
      <c r="C385" s="29" t="s">
        <v>753</v>
      </c>
      <c r="D385" s="30" t="s">
        <v>102</v>
      </c>
      <c r="E385" s="31" t="s">
        <v>87</v>
      </c>
      <c r="F385" s="23">
        <v>0</v>
      </c>
      <c r="G385" s="32">
        <v>144.25</v>
      </c>
      <c r="H385" s="32">
        <v>180.31</v>
      </c>
      <c r="I385" s="25">
        <f t="shared" si="55"/>
        <v>0</v>
      </c>
      <c r="J385" s="26">
        <f t="shared" si="56"/>
        <v>0</v>
      </c>
      <c r="K385" s="10"/>
    </row>
    <row r="386" spans="1:11" s="8" customFormat="1" ht="25.15" customHeight="1">
      <c r="A386" s="33" t="s">
        <v>16</v>
      </c>
      <c r="B386" s="29" t="s">
        <v>770</v>
      </c>
      <c r="C386" s="29" t="s">
        <v>753</v>
      </c>
      <c r="D386" s="30" t="s">
        <v>648</v>
      </c>
      <c r="E386" s="31" t="s">
        <v>105</v>
      </c>
      <c r="F386" s="23">
        <v>0</v>
      </c>
      <c r="G386" s="32">
        <v>14.93</v>
      </c>
      <c r="H386" s="32">
        <v>18.66</v>
      </c>
      <c r="I386" s="25">
        <f t="shared" si="55"/>
        <v>0</v>
      </c>
      <c r="J386" s="26">
        <f t="shared" si="56"/>
        <v>0</v>
      </c>
      <c r="K386" s="10"/>
    </row>
    <row r="387" spans="1:11" s="8" customFormat="1" ht="25.15" customHeight="1">
      <c r="A387" s="33" t="s">
        <v>17</v>
      </c>
      <c r="B387" s="29" t="s">
        <v>772</v>
      </c>
      <c r="C387" s="29" t="s">
        <v>753</v>
      </c>
      <c r="D387" s="30" t="s">
        <v>649</v>
      </c>
      <c r="E387" s="31" t="s">
        <v>105</v>
      </c>
      <c r="F387" s="23">
        <v>0</v>
      </c>
      <c r="G387" s="32">
        <v>10.76</v>
      </c>
      <c r="H387" s="32">
        <v>13.45</v>
      </c>
      <c r="I387" s="25">
        <f t="shared" si="55"/>
        <v>0</v>
      </c>
      <c r="J387" s="26">
        <f t="shared" si="56"/>
        <v>0</v>
      </c>
      <c r="K387" s="10"/>
    </row>
    <row r="388" spans="1:11" s="8" customFormat="1" ht="25.15" customHeight="1">
      <c r="A388" s="33" t="s">
        <v>18</v>
      </c>
      <c r="B388" s="29" t="s">
        <v>774</v>
      </c>
      <c r="C388" s="29" t="s">
        <v>753</v>
      </c>
      <c r="D388" s="30" t="s">
        <v>115</v>
      </c>
      <c r="E388" s="31" t="s">
        <v>105</v>
      </c>
      <c r="F388" s="23">
        <v>0</v>
      </c>
      <c r="G388" s="32">
        <v>17.920000000000002</v>
      </c>
      <c r="H388" s="32">
        <v>22.4</v>
      </c>
      <c r="I388" s="25">
        <f t="shared" si="55"/>
        <v>0</v>
      </c>
      <c r="J388" s="26">
        <f t="shared" si="56"/>
        <v>0</v>
      </c>
      <c r="K388" s="10"/>
    </row>
    <row r="389" spans="1:11" s="8" customFormat="1" ht="25.15" customHeight="1">
      <c r="A389" s="33" t="s">
        <v>19</v>
      </c>
      <c r="B389" s="29" t="s">
        <v>775</v>
      </c>
      <c r="C389" s="29" t="s">
        <v>753</v>
      </c>
      <c r="D389" s="30" t="s">
        <v>5</v>
      </c>
      <c r="E389" s="31" t="s">
        <v>118</v>
      </c>
      <c r="F389" s="23">
        <v>0</v>
      </c>
      <c r="G389" s="32">
        <v>876.82</v>
      </c>
      <c r="H389" s="32">
        <v>1096.02</v>
      </c>
      <c r="I389" s="25">
        <f t="shared" si="55"/>
        <v>0</v>
      </c>
      <c r="J389" s="26">
        <f t="shared" si="56"/>
        <v>0</v>
      </c>
      <c r="K389" s="10"/>
    </row>
    <row r="390" spans="1:11" s="28" customFormat="1" ht="19.899999999999999" customHeight="1">
      <c r="A390" s="54" t="s">
        <v>20</v>
      </c>
      <c r="B390" s="55"/>
      <c r="C390" s="55"/>
      <c r="D390" s="56" t="s">
        <v>1040</v>
      </c>
      <c r="E390" s="57"/>
      <c r="F390" s="57"/>
      <c r="G390" s="55"/>
      <c r="H390" s="55"/>
      <c r="I390" s="55"/>
      <c r="J390" s="58"/>
      <c r="K390" s="27"/>
    </row>
    <row r="391" spans="1:11" s="8" customFormat="1" ht="25.15" customHeight="1">
      <c r="A391" s="33" t="s">
        <v>21</v>
      </c>
      <c r="B391" s="29" t="s">
        <v>776</v>
      </c>
      <c r="C391" s="29" t="s">
        <v>753</v>
      </c>
      <c r="D391" s="30" t="s">
        <v>102</v>
      </c>
      <c r="E391" s="31" t="s">
        <v>87</v>
      </c>
      <c r="F391" s="23">
        <v>0</v>
      </c>
      <c r="G391" s="32">
        <v>76.900000000000006</v>
      </c>
      <c r="H391" s="32">
        <v>96.12</v>
      </c>
      <c r="I391" s="25">
        <f t="shared" ref="I391:I395" si="57">H391*F391</f>
        <v>0</v>
      </c>
      <c r="J391" s="26">
        <f t="shared" ref="J391:J395" si="58">I391/I$470</f>
        <v>0</v>
      </c>
      <c r="K391" s="10"/>
    </row>
    <row r="392" spans="1:11" s="8" customFormat="1" ht="25.15" customHeight="1">
      <c r="A392" s="33" t="s">
        <v>22</v>
      </c>
      <c r="B392" s="29" t="s">
        <v>770</v>
      </c>
      <c r="C392" s="29" t="s">
        <v>753</v>
      </c>
      <c r="D392" s="30" t="s">
        <v>648</v>
      </c>
      <c r="E392" s="31" t="s">
        <v>105</v>
      </c>
      <c r="F392" s="23">
        <v>0</v>
      </c>
      <c r="G392" s="32">
        <v>14.93</v>
      </c>
      <c r="H392" s="32">
        <v>18.66</v>
      </c>
      <c r="I392" s="25">
        <f t="shared" si="57"/>
        <v>0</v>
      </c>
      <c r="J392" s="26">
        <f t="shared" si="58"/>
        <v>0</v>
      </c>
      <c r="K392" s="10"/>
    </row>
    <row r="393" spans="1:11" s="8" customFormat="1" ht="25.15" customHeight="1">
      <c r="A393" s="33" t="s">
        <v>23</v>
      </c>
      <c r="B393" s="29" t="s">
        <v>772</v>
      </c>
      <c r="C393" s="29" t="s">
        <v>753</v>
      </c>
      <c r="D393" s="30" t="s">
        <v>649</v>
      </c>
      <c r="E393" s="31" t="s">
        <v>105</v>
      </c>
      <c r="F393" s="23">
        <v>0</v>
      </c>
      <c r="G393" s="32">
        <v>10.76</v>
      </c>
      <c r="H393" s="32">
        <v>13.45</v>
      </c>
      <c r="I393" s="25">
        <f t="shared" si="57"/>
        <v>0</v>
      </c>
      <c r="J393" s="26">
        <f t="shared" si="58"/>
        <v>0</v>
      </c>
      <c r="K393" s="10"/>
    </row>
    <row r="394" spans="1:11" s="8" customFormat="1" ht="25.15" customHeight="1">
      <c r="A394" s="33" t="s">
        <v>24</v>
      </c>
      <c r="B394" s="29" t="s">
        <v>774</v>
      </c>
      <c r="C394" s="29" t="s">
        <v>753</v>
      </c>
      <c r="D394" s="30" t="s">
        <v>115</v>
      </c>
      <c r="E394" s="31" t="s">
        <v>105</v>
      </c>
      <c r="F394" s="23">
        <v>0</v>
      </c>
      <c r="G394" s="32">
        <v>17.920000000000002</v>
      </c>
      <c r="H394" s="32">
        <v>22.4</v>
      </c>
      <c r="I394" s="25">
        <f t="shared" si="57"/>
        <v>0</v>
      </c>
      <c r="J394" s="26">
        <f t="shared" si="58"/>
        <v>0</v>
      </c>
      <c r="K394" s="10"/>
    </row>
    <row r="395" spans="1:11" s="8" customFormat="1" ht="25.15" customHeight="1">
      <c r="A395" s="33" t="s">
        <v>25</v>
      </c>
      <c r="B395" s="29" t="s">
        <v>777</v>
      </c>
      <c r="C395" s="29" t="s">
        <v>753</v>
      </c>
      <c r="D395" s="30" t="s">
        <v>650</v>
      </c>
      <c r="E395" s="31" t="s">
        <v>118</v>
      </c>
      <c r="F395" s="23">
        <v>0</v>
      </c>
      <c r="G395" s="32">
        <v>840.55</v>
      </c>
      <c r="H395" s="32">
        <v>1050.68</v>
      </c>
      <c r="I395" s="25">
        <f t="shared" si="57"/>
        <v>0</v>
      </c>
      <c r="J395" s="26">
        <f t="shared" si="58"/>
        <v>0</v>
      </c>
      <c r="K395" s="10"/>
    </row>
    <row r="396" spans="1:11" s="76" customFormat="1" ht="30" customHeight="1">
      <c r="A396" s="68"/>
      <c r="B396" s="69"/>
      <c r="C396" s="69"/>
      <c r="D396" s="70" t="s">
        <v>1086</v>
      </c>
      <c r="E396" s="71"/>
      <c r="F396" s="72"/>
      <c r="G396" s="69"/>
      <c r="H396" s="69"/>
      <c r="I396" s="73">
        <f>SUM(I383:I395)</f>
        <v>0</v>
      </c>
      <c r="J396" s="74"/>
      <c r="K396" s="75"/>
    </row>
    <row r="397" spans="1:11" s="53" customFormat="1" ht="30" customHeight="1">
      <c r="A397" s="47" t="s">
        <v>738</v>
      </c>
      <c r="B397" s="48"/>
      <c r="C397" s="48"/>
      <c r="D397" s="49" t="s">
        <v>699</v>
      </c>
      <c r="E397" s="50"/>
      <c r="F397" s="48"/>
      <c r="G397" s="48"/>
      <c r="H397" s="48"/>
      <c r="I397" s="48"/>
      <c r="J397" s="51"/>
      <c r="K397" s="52"/>
    </row>
    <row r="398" spans="1:11" s="28" customFormat="1" ht="19.899999999999999" customHeight="1">
      <c r="A398" s="54" t="s">
        <v>26</v>
      </c>
      <c r="B398" s="55"/>
      <c r="C398" s="55"/>
      <c r="D398" s="56" t="s">
        <v>1084</v>
      </c>
      <c r="E398" s="57"/>
      <c r="F398" s="57"/>
      <c r="G398" s="55"/>
      <c r="H398" s="55"/>
      <c r="I398" s="55"/>
      <c r="J398" s="58"/>
      <c r="K398" s="27"/>
    </row>
    <row r="399" spans="1:11" s="8" customFormat="1" ht="34.9" customHeight="1">
      <c r="A399" s="33" t="s">
        <v>28</v>
      </c>
      <c r="B399" s="29" t="s">
        <v>779</v>
      </c>
      <c r="C399" s="29" t="s">
        <v>753</v>
      </c>
      <c r="D399" s="30" t="s">
        <v>150</v>
      </c>
      <c r="E399" s="31" t="s">
        <v>87</v>
      </c>
      <c r="F399" s="23">
        <v>0</v>
      </c>
      <c r="G399" s="32">
        <v>50.55</v>
      </c>
      <c r="H399" s="32">
        <v>63.18</v>
      </c>
      <c r="I399" s="25">
        <f t="shared" ref="I399:I402" si="59">H399*F399</f>
        <v>0</v>
      </c>
      <c r="J399" s="26">
        <f t="shared" ref="J399:J402" si="60">I399/I$470</f>
        <v>0</v>
      </c>
      <c r="K399" s="10"/>
    </row>
    <row r="400" spans="1:11" s="8" customFormat="1" ht="25.15" customHeight="1">
      <c r="A400" s="33" t="s">
        <v>27</v>
      </c>
      <c r="B400" s="29" t="s">
        <v>989</v>
      </c>
      <c r="C400" s="29" t="s">
        <v>753</v>
      </c>
      <c r="D400" s="30" t="s">
        <v>649</v>
      </c>
      <c r="E400" s="31" t="s">
        <v>105</v>
      </c>
      <c r="F400" s="23">
        <v>0</v>
      </c>
      <c r="G400" s="32">
        <v>10.08</v>
      </c>
      <c r="H400" s="32">
        <v>12.6</v>
      </c>
      <c r="I400" s="25">
        <f t="shared" si="59"/>
        <v>0</v>
      </c>
      <c r="J400" s="26">
        <f t="shared" si="60"/>
        <v>0</v>
      </c>
      <c r="K400" s="10"/>
    </row>
    <row r="401" spans="1:11" s="8" customFormat="1" ht="25.15" customHeight="1">
      <c r="A401" s="33" t="s">
        <v>29</v>
      </c>
      <c r="B401" s="29" t="s">
        <v>991</v>
      </c>
      <c r="C401" s="29" t="s">
        <v>753</v>
      </c>
      <c r="D401" s="30" t="s">
        <v>115</v>
      </c>
      <c r="E401" s="31" t="s">
        <v>105</v>
      </c>
      <c r="F401" s="23">
        <v>0</v>
      </c>
      <c r="G401" s="32">
        <v>15.1</v>
      </c>
      <c r="H401" s="32">
        <v>18.87</v>
      </c>
      <c r="I401" s="25">
        <f t="shared" si="59"/>
        <v>0</v>
      </c>
      <c r="J401" s="26">
        <f t="shared" si="60"/>
        <v>0</v>
      </c>
      <c r="K401" s="10"/>
    </row>
    <row r="402" spans="1:11" s="8" customFormat="1" ht="25.15" customHeight="1">
      <c r="A402" s="33" t="s">
        <v>30</v>
      </c>
      <c r="B402" s="29" t="s">
        <v>992</v>
      </c>
      <c r="C402" s="29" t="s">
        <v>753</v>
      </c>
      <c r="D402" s="30" t="s">
        <v>650</v>
      </c>
      <c r="E402" s="31" t="s">
        <v>118</v>
      </c>
      <c r="F402" s="23">
        <v>0</v>
      </c>
      <c r="G402" s="32">
        <v>709.66</v>
      </c>
      <c r="H402" s="32">
        <v>887.07</v>
      </c>
      <c r="I402" s="25">
        <f t="shared" si="59"/>
        <v>0</v>
      </c>
      <c r="J402" s="26">
        <f t="shared" si="60"/>
        <v>0</v>
      </c>
      <c r="K402" s="10"/>
    </row>
    <row r="403" spans="1:11" s="28" customFormat="1" ht="19.899999999999999" customHeight="1">
      <c r="A403" s="54" t="s">
        <v>31</v>
      </c>
      <c r="B403" s="55"/>
      <c r="C403" s="55"/>
      <c r="D403" s="56" t="s">
        <v>1085</v>
      </c>
      <c r="E403" s="57"/>
      <c r="F403" s="57"/>
      <c r="G403" s="55"/>
      <c r="H403" s="55"/>
      <c r="I403" s="55"/>
      <c r="J403" s="58"/>
      <c r="K403" s="27"/>
    </row>
    <row r="404" spans="1:11" s="8" customFormat="1" ht="34.9" customHeight="1">
      <c r="A404" s="33" t="s">
        <v>32</v>
      </c>
      <c r="B404" s="29" t="s">
        <v>957</v>
      </c>
      <c r="C404" s="29" t="s">
        <v>753</v>
      </c>
      <c r="D404" s="30" t="s">
        <v>150</v>
      </c>
      <c r="E404" s="31" t="s">
        <v>87</v>
      </c>
      <c r="F404" s="23">
        <v>12.6</v>
      </c>
      <c r="G404" s="32">
        <v>42.1</v>
      </c>
      <c r="H404" s="32">
        <v>52.62</v>
      </c>
      <c r="I404" s="25">
        <f t="shared" ref="I404:I408" si="61">TRUNC(H404*F404,2)</f>
        <v>663.01</v>
      </c>
      <c r="J404" s="26">
        <f t="shared" ref="J404:J408" si="62">I404/I$470</f>
        <v>1.9039803478650006E-4</v>
      </c>
      <c r="K404" s="10"/>
    </row>
    <row r="405" spans="1:11" s="8" customFormat="1" ht="25.15" customHeight="1">
      <c r="A405" s="33" t="s">
        <v>33</v>
      </c>
      <c r="B405" s="29" t="s">
        <v>811</v>
      </c>
      <c r="C405" s="29" t="s">
        <v>756</v>
      </c>
      <c r="D405" s="30" t="s">
        <v>651</v>
      </c>
      <c r="E405" s="31" t="s">
        <v>118</v>
      </c>
      <c r="F405" s="23">
        <v>44.58</v>
      </c>
      <c r="G405" s="32">
        <v>156.09</v>
      </c>
      <c r="H405" s="32">
        <v>195.11</v>
      </c>
      <c r="I405" s="25">
        <f t="shared" si="61"/>
        <v>8698</v>
      </c>
      <c r="J405" s="26">
        <f t="shared" si="62"/>
        <v>2.4978237229800115E-3</v>
      </c>
      <c r="K405" s="10"/>
    </row>
    <row r="406" spans="1:11" s="8" customFormat="1" ht="34.9" customHeight="1">
      <c r="A406" s="33" t="s">
        <v>34</v>
      </c>
      <c r="B406" s="29" t="s">
        <v>958</v>
      </c>
      <c r="C406" s="29" t="s">
        <v>756</v>
      </c>
      <c r="D406" s="30" t="s">
        <v>652</v>
      </c>
      <c r="E406" s="31" t="s">
        <v>87</v>
      </c>
      <c r="F406" s="23">
        <v>891.64</v>
      </c>
      <c r="G406" s="32">
        <v>11.29</v>
      </c>
      <c r="H406" s="32">
        <v>14.11</v>
      </c>
      <c r="I406" s="25">
        <f t="shared" si="61"/>
        <v>12581.04</v>
      </c>
      <c r="J406" s="26">
        <f t="shared" si="62"/>
        <v>3.6129248300483387E-3</v>
      </c>
      <c r="K406" s="10"/>
    </row>
    <row r="407" spans="1:11" s="8" customFormat="1" ht="25.15" customHeight="1">
      <c r="A407" s="33" t="s">
        <v>35</v>
      </c>
      <c r="B407" s="29" t="s">
        <v>959</v>
      </c>
      <c r="C407" s="29" t="s">
        <v>753</v>
      </c>
      <c r="D407" s="30" t="s">
        <v>653</v>
      </c>
      <c r="E407" s="31" t="s">
        <v>87</v>
      </c>
      <c r="F407" s="23">
        <v>891.64</v>
      </c>
      <c r="G407" s="32">
        <v>14.53</v>
      </c>
      <c r="H407" s="32">
        <v>18.16</v>
      </c>
      <c r="I407" s="25">
        <f t="shared" si="61"/>
        <v>16192.18</v>
      </c>
      <c r="J407" s="26">
        <f t="shared" si="62"/>
        <v>4.6499438182067698E-3</v>
      </c>
      <c r="K407" s="10"/>
    </row>
    <row r="408" spans="1:11" s="8" customFormat="1" ht="34.9" customHeight="1">
      <c r="A408" s="33" t="s">
        <v>36</v>
      </c>
      <c r="B408" s="29" t="s">
        <v>960</v>
      </c>
      <c r="C408" s="29" t="s">
        <v>753</v>
      </c>
      <c r="D408" s="30" t="s">
        <v>654</v>
      </c>
      <c r="E408" s="31" t="s">
        <v>87</v>
      </c>
      <c r="F408" s="23">
        <v>816.19</v>
      </c>
      <c r="G408" s="32">
        <v>91.54</v>
      </c>
      <c r="H408" s="32">
        <v>114.42</v>
      </c>
      <c r="I408" s="25">
        <f t="shared" si="61"/>
        <v>93388.45</v>
      </c>
      <c r="J408" s="26">
        <f t="shared" si="62"/>
        <v>2.6818565861385681E-2</v>
      </c>
      <c r="K408" s="10"/>
    </row>
    <row r="409" spans="1:11" s="76" customFormat="1" ht="30" customHeight="1">
      <c r="A409" s="68"/>
      <c r="B409" s="69"/>
      <c r="C409" s="69"/>
      <c r="D409" s="70" t="s">
        <v>1086</v>
      </c>
      <c r="E409" s="71"/>
      <c r="F409" s="72"/>
      <c r="G409" s="69"/>
      <c r="H409" s="69"/>
      <c r="I409" s="73">
        <f>SUM(I399:I408)</f>
        <v>131522.68</v>
      </c>
      <c r="J409" s="74"/>
      <c r="K409" s="75"/>
    </row>
    <row r="410" spans="1:11" s="53" customFormat="1" ht="30" customHeight="1">
      <c r="A410" s="47" t="s">
        <v>739</v>
      </c>
      <c r="B410" s="48"/>
      <c r="C410" s="48"/>
      <c r="D410" s="49" t="s">
        <v>697</v>
      </c>
      <c r="E410" s="50"/>
      <c r="F410" s="48"/>
      <c r="G410" s="48"/>
      <c r="H410" s="48"/>
      <c r="I410" s="48"/>
      <c r="J410" s="51"/>
      <c r="K410" s="52"/>
    </row>
    <row r="411" spans="1:11" s="28" customFormat="1" ht="19.899999999999999" customHeight="1">
      <c r="A411" s="54" t="s">
        <v>37</v>
      </c>
      <c r="B411" s="55"/>
      <c r="C411" s="55"/>
      <c r="D411" s="56" t="s">
        <v>1082</v>
      </c>
      <c r="E411" s="57"/>
      <c r="F411" s="57"/>
      <c r="G411" s="55"/>
      <c r="H411" s="55"/>
      <c r="I411" s="55"/>
      <c r="J411" s="58"/>
      <c r="K411" s="27"/>
    </row>
    <row r="412" spans="1:11" s="8" customFormat="1" ht="34.9" customHeight="1">
      <c r="A412" s="33" t="s">
        <v>38</v>
      </c>
      <c r="B412" s="29" t="s">
        <v>995</v>
      </c>
      <c r="C412" s="29" t="s">
        <v>753</v>
      </c>
      <c r="D412" s="30" t="s">
        <v>161</v>
      </c>
      <c r="E412" s="31" t="s">
        <v>87</v>
      </c>
      <c r="F412" s="23">
        <v>33.18</v>
      </c>
      <c r="G412" s="32">
        <v>52.79</v>
      </c>
      <c r="H412" s="32">
        <v>65.98</v>
      </c>
      <c r="I412" s="25">
        <f t="shared" ref="I412:I413" si="63">TRUNC(H412*F412,2)</f>
        <v>2189.21</v>
      </c>
      <c r="J412" s="26">
        <f t="shared" ref="J412:J413" si="64">I412/I$470</f>
        <v>6.2868023368418849E-4</v>
      </c>
      <c r="K412" s="10"/>
    </row>
    <row r="413" spans="1:11" s="8" customFormat="1" ht="34.9" customHeight="1">
      <c r="A413" s="33" t="s">
        <v>39</v>
      </c>
      <c r="B413" s="29" t="s">
        <v>780</v>
      </c>
      <c r="C413" s="29" t="s">
        <v>753</v>
      </c>
      <c r="D413" s="30" t="s">
        <v>159</v>
      </c>
      <c r="E413" s="31" t="s">
        <v>87</v>
      </c>
      <c r="F413" s="23">
        <v>56.28</v>
      </c>
      <c r="G413" s="32">
        <v>252.2</v>
      </c>
      <c r="H413" s="32">
        <v>315.25</v>
      </c>
      <c r="I413" s="25">
        <f t="shared" si="63"/>
        <v>17742.27</v>
      </c>
      <c r="J413" s="26">
        <f t="shared" si="64"/>
        <v>5.0950865607629998E-3</v>
      </c>
      <c r="K413" s="10"/>
    </row>
    <row r="414" spans="1:11" s="28" customFormat="1" ht="19.899999999999999" customHeight="1">
      <c r="A414" s="54" t="s">
        <v>40</v>
      </c>
      <c r="B414" s="55"/>
      <c r="C414" s="55"/>
      <c r="D414" s="56" t="s">
        <v>1083</v>
      </c>
      <c r="E414" s="57"/>
      <c r="F414" s="57"/>
      <c r="G414" s="55"/>
      <c r="H414" s="55"/>
      <c r="I414" s="55"/>
      <c r="J414" s="58"/>
      <c r="K414" s="27"/>
    </row>
    <row r="415" spans="1:11" s="8" customFormat="1" ht="34.9" customHeight="1">
      <c r="A415" s="33" t="s">
        <v>41</v>
      </c>
      <c r="B415" s="29" t="s">
        <v>995</v>
      </c>
      <c r="C415" s="29" t="s">
        <v>753</v>
      </c>
      <c r="D415" s="30" t="s">
        <v>161</v>
      </c>
      <c r="E415" s="31" t="s">
        <v>87</v>
      </c>
      <c r="F415" s="23">
        <v>10.9</v>
      </c>
      <c r="G415" s="32">
        <v>52.79</v>
      </c>
      <c r="H415" s="32">
        <v>65.98</v>
      </c>
      <c r="I415" s="25">
        <f t="shared" ref="I415:I416" si="65">TRUNC(H415*F415,2)</f>
        <v>719.18</v>
      </c>
      <c r="J415" s="26">
        <f t="shared" ref="J415:J416" si="66">I415/I$470</f>
        <v>2.0652849679153422E-4</v>
      </c>
      <c r="K415" s="10"/>
    </row>
    <row r="416" spans="1:11" s="8" customFormat="1" ht="25.15" customHeight="1">
      <c r="A416" s="33" t="s">
        <v>42</v>
      </c>
      <c r="B416" s="29" t="s">
        <v>960</v>
      </c>
      <c r="C416" s="29" t="s">
        <v>753</v>
      </c>
      <c r="D416" s="30" t="s">
        <v>655</v>
      </c>
      <c r="E416" s="31" t="s">
        <v>87</v>
      </c>
      <c r="F416" s="23">
        <v>8.34</v>
      </c>
      <c r="G416" s="32">
        <v>91.54</v>
      </c>
      <c r="H416" s="32">
        <v>114.42</v>
      </c>
      <c r="I416" s="25">
        <f t="shared" si="65"/>
        <v>954.26</v>
      </c>
      <c r="J416" s="26">
        <f t="shared" si="66"/>
        <v>2.7403693560484085E-4</v>
      </c>
      <c r="K416" s="10"/>
    </row>
    <row r="417" spans="1:11" s="76" customFormat="1" ht="30" customHeight="1">
      <c r="A417" s="68"/>
      <c r="B417" s="69"/>
      <c r="C417" s="69"/>
      <c r="D417" s="70" t="s">
        <v>1086</v>
      </c>
      <c r="E417" s="71"/>
      <c r="F417" s="72"/>
      <c r="G417" s="69"/>
      <c r="H417" s="69"/>
      <c r="I417" s="73">
        <f>SUM(I412:I416)</f>
        <v>21604.92</v>
      </c>
      <c r="J417" s="74"/>
      <c r="K417" s="75"/>
    </row>
    <row r="418" spans="1:11" s="53" customFormat="1" ht="30" customHeight="1">
      <c r="A418" s="47" t="s">
        <v>740</v>
      </c>
      <c r="B418" s="48"/>
      <c r="C418" s="48"/>
      <c r="D418" s="49" t="s">
        <v>706</v>
      </c>
      <c r="E418" s="50"/>
      <c r="F418" s="48"/>
      <c r="G418" s="48"/>
      <c r="H418" s="48"/>
      <c r="I418" s="48"/>
      <c r="J418" s="51"/>
      <c r="K418" s="52"/>
    </row>
    <row r="419" spans="1:11" s="8" customFormat="1" ht="25.15" customHeight="1">
      <c r="A419" s="33" t="s">
        <v>43</v>
      </c>
      <c r="B419" s="29" t="s">
        <v>792</v>
      </c>
      <c r="C419" s="29" t="s">
        <v>756</v>
      </c>
      <c r="D419" s="30" t="s">
        <v>228</v>
      </c>
      <c r="E419" s="31" t="s">
        <v>87</v>
      </c>
      <c r="F419" s="23">
        <v>995.55</v>
      </c>
      <c r="G419" s="32">
        <v>69.099999999999994</v>
      </c>
      <c r="H419" s="32">
        <v>86.37</v>
      </c>
      <c r="I419" s="25">
        <f t="shared" ref="I419:I424" si="67">TRUNC(H419*F419,2)</f>
        <v>85985.65</v>
      </c>
      <c r="J419" s="26">
        <f t="shared" ref="J419:J424" si="68">I419/I$470</f>
        <v>2.4692687561031986E-2</v>
      </c>
      <c r="K419" s="10"/>
    </row>
    <row r="420" spans="1:11" s="8" customFormat="1" ht="25.15" customHeight="1">
      <c r="A420" s="33" t="s">
        <v>44</v>
      </c>
      <c r="B420" s="29" t="s">
        <v>1028</v>
      </c>
      <c r="C420" s="29" t="s">
        <v>753</v>
      </c>
      <c r="D420" s="30" t="s">
        <v>656</v>
      </c>
      <c r="E420" s="31" t="s">
        <v>98</v>
      </c>
      <c r="F420" s="23">
        <v>37.64</v>
      </c>
      <c r="G420" s="32">
        <v>22.6</v>
      </c>
      <c r="H420" s="32">
        <v>28.25</v>
      </c>
      <c r="I420" s="25">
        <f t="shared" si="67"/>
        <v>1063.33</v>
      </c>
      <c r="J420" s="26">
        <f t="shared" si="68"/>
        <v>3.0535880654821058E-4</v>
      </c>
      <c r="K420" s="10"/>
    </row>
    <row r="421" spans="1:11" s="8" customFormat="1" ht="25.15" customHeight="1">
      <c r="A421" s="33" t="s">
        <v>45</v>
      </c>
      <c r="B421" s="29" t="s">
        <v>792</v>
      </c>
      <c r="C421" s="29" t="s">
        <v>756</v>
      </c>
      <c r="D421" s="30" t="s">
        <v>657</v>
      </c>
      <c r="E421" s="31" t="s">
        <v>87</v>
      </c>
      <c r="F421" s="23">
        <v>296.02</v>
      </c>
      <c r="G421" s="32">
        <v>69.099999999999994</v>
      </c>
      <c r="H421" s="32">
        <v>86.37</v>
      </c>
      <c r="I421" s="25">
        <f t="shared" si="67"/>
        <v>25567.24</v>
      </c>
      <c r="J421" s="26">
        <f t="shared" si="68"/>
        <v>7.3422003452659782E-3</v>
      </c>
      <c r="K421" s="10"/>
    </row>
    <row r="422" spans="1:11" s="8" customFormat="1" ht="25.15" customHeight="1">
      <c r="A422" s="33" t="s">
        <v>46</v>
      </c>
      <c r="B422" s="29" t="s">
        <v>792</v>
      </c>
      <c r="C422" s="29" t="s">
        <v>756</v>
      </c>
      <c r="D422" s="30" t="s">
        <v>230</v>
      </c>
      <c r="E422" s="31" t="s">
        <v>87</v>
      </c>
      <c r="F422" s="23">
        <v>28.56</v>
      </c>
      <c r="G422" s="32">
        <v>69.099999999999994</v>
      </c>
      <c r="H422" s="32">
        <v>86.37</v>
      </c>
      <c r="I422" s="25">
        <f t="shared" si="67"/>
        <v>2466.7199999999998</v>
      </c>
      <c r="J422" s="26">
        <f t="shared" si="68"/>
        <v>7.0837338858924508E-4</v>
      </c>
      <c r="K422" s="10"/>
    </row>
    <row r="423" spans="1:11" s="8" customFormat="1" ht="25.15" customHeight="1">
      <c r="A423" s="33" t="s">
        <v>47</v>
      </c>
      <c r="B423" s="29" t="s">
        <v>794</v>
      </c>
      <c r="C423" s="29" t="s">
        <v>753</v>
      </c>
      <c r="D423" s="30" t="s">
        <v>658</v>
      </c>
      <c r="E423" s="31" t="s">
        <v>98</v>
      </c>
      <c r="F423" s="23">
        <v>75.28</v>
      </c>
      <c r="G423" s="32">
        <v>46.16</v>
      </c>
      <c r="H423" s="32">
        <v>57.7</v>
      </c>
      <c r="I423" s="25">
        <f t="shared" si="67"/>
        <v>4343.6499999999996</v>
      </c>
      <c r="J423" s="26">
        <f t="shared" si="68"/>
        <v>1.247375490264673E-3</v>
      </c>
      <c r="K423" s="10"/>
    </row>
    <row r="424" spans="1:11" s="8" customFormat="1" ht="25.15" customHeight="1">
      <c r="A424" s="33" t="s">
        <v>48</v>
      </c>
      <c r="B424" s="29" t="s">
        <v>1029</v>
      </c>
      <c r="C424" s="29" t="s">
        <v>756</v>
      </c>
      <c r="D424" s="30" t="s">
        <v>659</v>
      </c>
      <c r="E424" s="31" t="s">
        <v>105</v>
      </c>
      <c r="F424" s="23">
        <v>2259.48</v>
      </c>
      <c r="G424" s="32">
        <v>11.41</v>
      </c>
      <c r="H424" s="32">
        <v>14.26</v>
      </c>
      <c r="I424" s="25">
        <f t="shared" si="67"/>
        <v>32220.18</v>
      </c>
      <c r="J424" s="26">
        <f t="shared" si="68"/>
        <v>9.2527397059882863E-3</v>
      </c>
      <c r="K424" s="10"/>
    </row>
    <row r="425" spans="1:11" s="76" customFormat="1" ht="30" customHeight="1">
      <c r="A425" s="68"/>
      <c r="B425" s="69"/>
      <c r="C425" s="69"/>
      <c r="D425" s="70" t="s">
        <v>1086</v>
      </c>
      <c r="E425" s="71"/>
      <c r="F425" s="72"/>
      <c r="G425" s="69"/>
      <c r="H425" s="69"/>
      <c r="I425" s="73">
        <f>SUM(I419:I424)</f>
        <v>151646.76999999999</v>
      </c>
      <c r="J425" s="74"/>
      <c r="K425" s="75"/>
    </row>
    <row r="426" spans="1:11" s="53" customFormat="1" ht="30" customHeight="1">
      <c r="A426" s="47" t="s">
        <v>741</v>
      </c>
      <c r="B426" s="48"/>
      <c r="C426" s="48"/>
      <c r="D426" s="49" t="s">
        <v>722</v>
      </c>
      <c r="E426" s="50"/>
      <c r="F426" s="48"/>
      <c r="G426" s="48"/>
      <c r="H426" s="48"/>
      <c r="I426" s="48"/>
      <c r="J426" s="51"/>
      <c r="K426" s="52"/>
    </row>
    <row r="427" spans="1:11" s="8" customFormat="1" ht="25.15" customHeight="1">
      <c r="A427" s="33" t="s">
        <v>49</v>
      </c>
      <c r="B427" s="29" t="s">
        <v>796</v>
      </c>
      <c r="C427" s="29" t="s">
        <v>753</v>
      </c>
      <c r="D427" s="30" t="s">
        <v>660</v>
      </c>
      <c r="E427" s="31" t="s">
        <v>87</v>
      </c>
      <c r="F427" s="23">
        <v>0</v>
      </c>
      <c r="G427" s="32">
        <v>45.05</v>
      </c>
      <c r="H427" s="32">
        <v>56.31</v>
      </c>
      <c r="I427" s="25">
        <f t="shared" ref="I427" si="69">H427*F427</f>
        <v>0</v>
      </c>
      <c r="J427" s="26">
        <f t="shared" ref="J427" si="70">I427/I$470</f>
        <v>0</v>
      </c>
      <c r="K427" s="10"/>
    </row>
    <row r="428" spans="1:11" s="76" customFormat="1" ht="30" customHeight="1">
      <c r="A428" s="68"/>
      <c r="B428" s="69"/>
      <c r="C428" s="69"/>
      <c r="D428" s="70" t="s">
        <v>1086</v>
      </c>
      <c r="E428" s="71"/>
      <c r="F428" s="72"/>
      <c r="G428" s="69"/>
      <c r="H428" s="69"/>
      <c r="I428" s="73">
        <f>SUM(I427)</f>
        <v>0</v>
      </c>
      <c r="J428" s="74"/>
      <c r="K428" s="75"/>
    </row>
    <row r="429" spans="1:11" s="53" customFormat="1" ht="30" customHeight="1">
      <c r="A429" s="47" t="s">
        <v>742</v>
      </c>
      <c r="B429" s="48"/>
      <c r="C429" s="48"/>
      <c r="D429" s="49" t="s">
        <v>709</v>
      </c>
      <c r="E429" s="50"/>
      <c r="F429" s="48"/>
      <c r="G429" s="48"/>
      <c r="H429" s="48"/>
      <c r="I429" s="48"/>
      <c r="J429" s="51"/>
      <c r="K429" s="52"/>
    </row>
    <row r="430" spans="1:11" s="8" customFormat="1" ht="25.15" customHeight="1">
      <c r="A430" s="33" t="s">
        <v>50</v>
      </c>
      <c r="B430" s="29" t="s">
        <v>797</v>
      </c>
      <c r="C430" s="29" t="s">
        <v>753</v>
      </c>
      <c r="D430" s="30" t="s">
        <v>240</v>
      </c>
      <c r="E430" s="31" t="s">
        <v>87</v>
      </c>
      <c r="F430" s="23">
        <v>670.52</v>
      </c>
      <c r="G430" s="32">
        <v>5.4</v>
      </c>
      <c r="H430" s="32">
        <v>6.75</v>
      </c>
      <c r="I430" s="25">
        <f t="shared" ref="I430:I432" si="71">TRUNC(H430*F430,2)</f>
        <v>4526.01</v>
      </c>
      <c r="J430" s="26">
        <f t="shared" ref="J430:J432" si="72">I430/I$470</f>
        <v>1.2997442111341414E-3</v>
      </c>
      <c r="K430" s="10"/>
    </row>
    <row r="431" spans="1:11" s="8" customFormat="1" ht="34.9" customHeight="1">
      <c r="A431" s="33" t="s">
        <v>51</v>
      </c>
      <c r="B431" s="29" t="s">
        <v>961</v>
      </c>
      <c r="C431" s="29" t="s">
        <v>753</v>
      </c>
      <c r="D431" s="30" t="s">
        <v>661</v>
      </c>
      <c r="E431" s="31" t="s">
        <v>87</v>
      </c>
      <c r="F431" s="23">
        <v>670.52</v>
      </c>
      <c r="G431" s="32">
        <v>35.54</v>
      </c>
      <c r="H431" s="32">
        <v>44.42</v>
      </c>
      <c r="I431" s="25">
        <f t="shared" si="71"/>
        <v>29784.49</v>
      </c>
      <c r="J431" s="26">
        <f t="shared" si="72"/>
        <v>8.5532772705059698E-3</v>
      </c>
      <c r="K431" s="10"/>
    </row>
    <row r="432" spans="1:11" s="8" customFormat="1" ht="25.15" customHeight="1">
      <c r="A432" s="33" t="s">
        <v>52</v>
      </c>
      <c r="B432" s="29" t="s">
        <v>800</v>
      </c>
      <c r="C432" s="29" t="s">
        <v>753</v>
      </c>
      <c r="D432" s="30" t="s">
        <v>662</v>
      </c>
      <c r="E432" s="31" t="s">
        <v>87</v>
      </c>
      <c r="F432" s="23">
        <v>670.52</v>
      </c>
      <c r="G432" s="32">
        <v>29.93</v>
      </c>
      <c r="H432" s="32">
        <v>37.409999999999997</v>
      </c>
      <c r="I432" s="25">
        <f t="shared" si="71"/>
        <v>25084.15</v>
      </c>
      <c r="J432" s="26">
        <f t="shared" si="72"/>
        <v>7.2034703312013181E-3</v>
      </c>
      <c r="K432" s="10"/>
    </row>
    <row r="433" spans="1:11" s="76" customFormat="1" ht="30" customHeight="1">
      <c r="A433" s="68"/>
      <c r="B433" s="69"/>
      <c r="C433" s="69"/>
      <c r="D433" s="70" t="s">
        <v>1086</v>
      </c>
      <c r="E433" s="71"/>
      <c r="F433" s="72"/>
      <c r="G433" s="69"/>
      <c r="H433" s="69"/>
      <c r="I433" s="73">
        <f>SUM(I430:I432)</f>
        <v>59394.65</v>
      </c>
      <c r="J433" s="74"/>
      <c r="K433" s="75"/>
    </row>
    <row r="434" spans="1:11" s="53" customFormat="1" ht="30" customHeight="1">
      <c r="A434" s="47" t="s">
        <v>743</v>
      </c>
      <c r="B434" s="48"/>
      <c r="C434" s="48"/>
      <c r="D434" s="49" t="s">
        <v>721</v>
      </c>
      <c r="E434" s="50"/>
      <c r="F434" s="48"/>
      <c r="G434" s="48"/>
      <c r="H434" s="48"/>
      <c r="I434" s="48"/>
      <c r="J434" s="51"/>
      <c r="K434" s="52"/>
    </row>
    <row r="435" spans="1:11" s="8" customFormat="1" ht="25.15" customHeight="1">
      <c r="A435" s="33" t="s">
        <v>53</v>
      </c>
      <c r="B435" s="29" t="s">
        <v>814</v>
      </c>
      <c r="C435" s="29" t="s">
        <v>753</v>
      </c>
      <c r="D435" s="30" t="s">
        <v>288</v>
      </c>
      <c r="E435" s="31" t="s">
        <v>87</v>
      </c>
      <c r="F435" s="23">
        <v>670.52</v>
      </c>
      <c r="G435" s="32">
        <v>15.31</v>
      </c>
      <c r="H435" s="32">
        <v>19.13</v>
      </c>
      <c r="I435" s="25">
        <f t="shared" ref="I435:I436" si="73">TRUNC(H435*F435,2)</f>
        <v>12827.04</v>
      </c>
      <c r="J435" s="26">
        <f t="shared" ref="J435:J436" si="74">I435/I$470</f>
        <v>3.6835691891944737E-3</v>
      </c>
      <c r="K435" s="10"/>
    </row>
    <row r="436" spans="1:11" s="8" customFormat="1" ht="25.15" customHeight="1">
      <c r="A436" s="33" t="s">
        <v>54</v>
      </c>
      <c r="B436" s="29" t="s">
        <v>1030</v>
      </c>
      <c r="C436" s="29" t="s">
        <v>753</v>
      </c>
      <c r="D436" s="30" t="s">
        <v>663</v>
      </c>
      <c r="E436" s="31" t="s">
        <v>87</v>
      </c>
      <c r="F436" s="23">
        <v>592.65</v>
      </c>
      <c r="G436" s="32">
        <v>56.12</v>
      </c>
      <c r="H436" s="32">
        <v>70.150000000000006</v>
      </c>
      <c r="I436" s="25">
        <f t="shared" si="73"/>
        <v>41574.39</v>
      </c>
      <c r="J436" s="26">
        <f t="shared" si="74"/>
        <v>1.193900869285157E-2</v>
      </c>
      <c r="K436" s="10"/>
    </row>
    <row r="437" spans="1:11" s="76" customFormat="1" ht="30" customHeight="1">
      <c r="A437" s="68"/>
      <c r="B437" s="69"/>
      <c r="C437" s="69"/>
      <c r="D437" s="70" t="s">
        <v>1086</v>
      </c>
      <c r="E437" s="71"/>
      <c r="F437" s="72"/>
      <c r="G437" s="69"/>
      <c r="H437" s="69"/>
      <c r="I437" s="73">
        <f>SUM(I435:I436)</f>
        <v>54401.43</v>
      </c>
      <c r="J437" s="74"/>
      <c r="K437" s="75"/>
    </row>
    <row r="438" spans="1:11" s="53" customFormat="1" ht="30" customHeight="1">
      <c r="A438" s="47" t="s">
        <v>744</v>
      </c>
      <c r="B438" s="48"/>
      <c r="C438" s="48"/>
      <c r="D438" s="49" t="s">
        <v>720</v>
      </c>
      <c r="E438" s="50"/>
      <c r="F438" s="48"/>
      <c r="G438" s="48"/>
      <c r="H438" s="48"/>
      <c r="I438" s="48"/>
      <c r="J438" s="51"/>
      <c r="K438" s="52"/>
    </row>
    <row r="439" spans="1:11" s="28" customFormat="1" ht="19.899999999999999" customHeight="1">
      <c r="A439" s="54" t="s">
        <v>55</v>
      </c>
      <c r="B439" s="55"/>
      <c r="C439" s="55"/>
      <c r="D439" s="56" t="s">
        <v>1076</v>
      </c>
      <c r="E439" s="57"/>
      <c r="F439" s="57"/>
      <c r="G439" s="55"/>
      <c r="H439" s="55"/>
      <c r="I439" s="55"/>
      <c r="J439" s="58"/>
      <c r="K439" s="27"/>
    </row>
    <row r="440" spans="1:11" s="8" customFormat="1" ht="34.9" customHeight="1">
      <c r="A440" s="33" t="s">
        <v>56</v>
      </c>
      <c r="B440" s="29" t="s">
        <v>895</v>
      </c>
      <c r="C440" s="29" t="s">
        <v>753</v>
      </c>
      <c r="D440" s="30" t="s">
        <v>493</v>
      </c>
      <c r="E440" s="31" t="s">
        <v>89</v>
      </c>
      <c r="F440" s="23">
        <v>1</v>
      </c>
      <c r="G440" s="32">
        <v>94.04</v>
      </c>
      <c r="H440" s="32">
        <v>117.55</v>
      </c>
      <c r="I440" s="25">
        <f t="shared" ref="I440:I442" si="75">TRUNC(H440*F440,2)</f>
        <v>117.55</v>
      </c>
      <c r="J440" s="26">
        <f t="shared" ref="J440:J442" si="76">I440/I$470</f>
        <v>3.3757091128569828E-5</v>
      </c>
      <c r="K440" s="10"/>
    </row>
    <row r="441" spans="1:11" s="8" customFormat="1" ht="25.15" customHeight="1">
      <c r="A441" s="33" t="s">
        <v>57</v>
      </c>
      <c r="B441" s="29" t="s">
        <v>902</v>
      </c>
      <c r="C441" s="29" t="s">
        <v>753</v>
      </c>
      <c r="D441" s="30" t="s">
        <v>664</v>
      </c>
      <c r="E441" s="31" t="s">
        <v>89</v>
      </c>
      <c r="F441" s="23">
        <v>2</v>
      </c>
      <c r="G441" s="32">
        <v>75.83</v>
      </c>
      <c r="H441" s="32">
        <v>94.78</v>
      </c>
      <c r="I441" s="25">
        <f t="shared" si="75"/>
        <v>189.56</v>
      </c>
      <c r="J441" s="26">
        <f t="shared" si="76"/>
        <v>5.4436360649355139E-5</v>
      </c>
      <c r="K441" s="10"/>
    </row>
    <row r="442" spans="1:11" s="8" customFormat="1" ht="25.15" customHeight="1">
      <c r="A442" s="33" t="s">
        <v>58</v>
      </c>
      <c r="B442" s="29" t="s">
        <v>901</v>
      </c>
      <c r="C442" s="29" t="s">
        <v>753</v>
      </c>
      <c r="D442" s="30" t="s">
        <v>665</v>
      </c>
      <c r="E442" s="31" t="s">
        <v>89</v>
      </c>
      <c r="F442" s="23">
        <v>3</v>
      </c>
      <c r="G442" s="32">
        <v>12.92</v>
      </c>
      <c r="H442" s="32">
        <v>16.149999999999999</v>
      </c>
      <c r="I442" s="25">
        <f t="shared" si="75"/>
        <v>48.45</v>
      </c>
      <c r="J442" s="26">
        <f t="shared" si="76"/>
        <v>1.3913492685488798E-5</v>
      </c>
      <c r="K442" s="10"/>
    </row>
    <row r="443" spans="1:11" s="28" customFormat="1" ht="19.899999999999999" customHeight="1">
      <c r="A443" s="54" t="s">
        <v>59</v>
      </c>
      <c r="B443" s="55"/>
      <c r="C443" s="55"/>
      <c r="D443" s="56" t="s">
        <v>1074</v>
      </c>
      <c r="E443" s="57"/>
      <c r="F443" s="57"/>
      <c r="G443" s="55"/>
      <c r="H443" s="55"/>
      <c r="I443" s="55"/>
      <c r="J443" s="58"/>
      <c r="K443" s="27"/>
    </row>
    <row r="444" spans="1:11" s="8" customFormat="1" ht="25.15" customHeight="1">
      <c r="A444" s="33" t="s">
        <v>60</v>
      </c>
      <c r="B444" s="29" t="s">
        <v>907</v>
      </c>
      <c r="C444" s="29" t="s">
        <v>753</v>
      </c>
      <c r="D444" s="30" t="s">
        <v>521</v>
      </c>
      <c r="E444" s="31" t="s">
        <v>98</v>
      </c>
      <c r="F444" s="23">
        <v>80</v>
      </c>
      <c r="G444" s="32">
        <v>23.33</v>
      </c>
      <c r="H444" s="32">
        <v>29.16</v>
      </c>
      <c r="I444" s="25">
        <f t="shared" ref="I444:I446" si="77">TRUNC(H444*F444,2)</f>
        <v>2332.8000000000002</v>
      </c>
      <c r="J444" s="26">
        <f t="shared" ref="J444:J446" si="78">I444/I$470</f>
        <v>6.6991528868334924E-4</v>
      </c>
      <c r="K444" s="10"/>
    </row>
    <row r="445" spans="1:11" s="8" customFormat="1" ht="25.15" customHeight="1">
      <c r="A445" s="33" t="s">
        <v>61</v>
      </c>
      <c r="B445" s="29" t="s">
        <v>962</v>
      </c>
      <c r="C445" s="29" t="s">
        <v>753</v>
      </c>
      <c r="D445" s="30" t="s">
        <v>666</v>
      </c>
      <c r="E445" s="31" t="s">
        <v>98</v>
      </c>
      <c r="F445" s="23">
        <v>144</v>
      </c>
      <c r="G445" s="32">
        <v>16.52</v>
      </c>
      <c r="H445" s="32">
        <v>20.65</v>
      </c>
      <c r="I445" s="25">
        <f t="shared" si="77"/>
        <v>2973.6</v>
      </c>
      <c r="J445" s="26">
        <f t="shared" si="78"/>
        <v>8.5393522909328146E-4</v>
      </c>
      <c r="K445" s="10"/>
    </row>
    <row r="446" spans="1:11" s="8" customFormat="1" ht="25.15" customHeight="1">
      <c r="A446" s="33" t="s">
        <v>62</v>
      </c>
      <c r="B446" s="29" t="s">
        <v>920</v>
      </c>
      <c r="C446" s="29" t="s">
        <v>753</v>
      </c>
      <c r="D446" s="30" t="s">
        <v>549</v>
      </c>
      <c r="E446" s="31" t="s">
        <v>89</v>
      </c>
      <c r="F446" s="23">
        <v>34</v>
      </c>
      <c r="G446" s="32">
        <v>24.44</v>
      </c>
      <c r="H446" s="32">
        <v>30.55</v>
      </c>
      <c r="I446" s="25">
        <f t="shared" si="77"/>
        <v>1038.7</v>
      </c>
      <c r="J446" s="26">
        <f t="shared" si="78"/>
        <v>2.9828575546784759E-4</v>
      </c>
      <c r="K446" s="10"/>
    </row>
    <row r="447" spans="1:11" s="28" customFormat="1" ht="19.899999999999999" customHeight="1">
      <c r="A447" s="54" t="s">
        <v>63</v>
      </c>
      <c r="B447" s="55"/>
      <c r="C447" s="55"/>
      <c r="D447" s="56" t="s">
        <v>1081</v>
      </c>
      <c r="E447" s="57"/>
      <c r="F447" s="57"/>
      <c r="G447" s="55"/>
      <c r="H447" s="55"/>
      <c r="I447" s="55"/>
      <c r="J447" s="58"/>
      <c r="K447" s="27"/>
    </row>
    <row r="448" spans="1:11" s="8" customFormat="1" ht="60" customHeight="1">
      <c r="A448" s="33" t="s">
        <v>64</v>
      </c>
      <c r="B448" s="29" t="s">
        <v>921</v>
      </c>
      <c r="C448" s="29" t="s">
        <v>753</v>
      </c>
      <c r="D448" s="30" t="s">
        <v>553</v>
      </c>
      <c r="E448" s="31" t="s">
        <v>98</v>
      </c>
      <c r="F448" s="23">
        <v>230</v>
      </c>
      <c r="G448" s="32">
        <v>4.87</v>
      </c>
      <c r="H448" s="32">
        <v>6.08</v>
      </c>
      <c r="I448" s="25">
        <f t="shared" ref="I448:I449" si="79">TRUNC(H448*F448,2)</f>
        <v>1398.4</v>
      </c>
      <c r="J448" s="26">
        <f t="shared" ref="J448:J452" si="80">I448/I$470</f>
        <v>4.0158159280469631E-4</v>
      </c>
      <c r="K448" s="10"/>
    </row>
    <row r="449" spans="1:11" s="8" customFormat="1" ht="60" customHeight="1">
      <c r="A449" s="33" t="s">
        <v>65</v>
      </c>
      <c r="B449" s="29" t="s">
        <v>923</v>
      </c>
      <c r="C449" s="29" t="s">
        <v>753</v>
      </c>
      <c r="D449" s="30" t="s">
        <v>557</v>
      </c>
      <c r="E449" s="31" t="s">
        <v>98</v>
      </c>
      <c r="F449" s="23">
        <v>30</v>
      </c>
      <c r="G449" s="32">
        <v>10.61</v>
      </c>
      <c r="H449" s="32">
        <v>13.26</v>
      </c>
      <c r="I449" s="25">
        <f t="shared" si="79"/>
        <v>397.8</v>
      </c>
      <c r="J449" s="26">
        <f t="shared" si="80"/>
        <v>1.1423709783875013E-4</v>
      </c>
      <c r="K449" s="10"/>
    </row>
    <row r="450" spans="1:11" s="28" customFormat="1" ht="19.899999999999999" customHeight="1">
      <c r="A450" s="54" t="s">
        <v>66</v>
      </c>
      <c r="B450" s="55"/>
      <c r="C450" s="55"/>
      <c r="D450" s="56" t="s">
        <v>1070</v>
      </c>
      <c r="E450" s="57"/>
      <c r="F450" s="57"/>
      <c r="G450" s="55"/>
      <c r="H450" s="55"/>
      <c r="I450" s="55"/>
      <c r="J450" s="58"/>
      <c r="K450" s="27"/>
    </row>
    <row r="451" spans="1:11" s="8" customFormat="1" ht="25.15" customHeight="1">
      <c r="A451" s="33" t="s">
        <v>67</v>
      </c>
      <c r="B451" s="29" t="s">
        <v>963</v>
      </c>
      <c r="C451" s="29" t="s">
        <v>753</v>
      </c>
      <c r="D451" s="30" t="s">
        <v>667</v>
      </c>
      <c r="E451" s="31" t="s">
        <v>89</v>
      </c>
      <c r="F451" s="23">
        <v>24</v>
      </c>
      <c r="G451" s="32">
        <v>320.11</v>
      </c>
      <c r="H451" s="32">
        <v>400.13</v>
      </c>
      <c r="I451" s="25">
        <f t="shared" ref="I451:I452" si="81">TRUNC(H451*F451,2)</f>
        <v>9603.1200000000008</v>
      </c>
      <c r="J451" s="26">
        <f t="shared" si="80"/>
        <v>2.757749017087125E-3</v>
      </c>
      <c r="K451" s="10"/>
    </row>
    <row r="452" spans="1:11" s="8" customFormat="1" ht="25.15" customHeight="1">
      <c r="A452" s="33" t="s">
        <v>68</v>
      </c>
      <c r="B452" s="29" t="s">
        <v>928</v>
      </c>
      <c r="C452" s="29" t="s">
        <v>753</v>
      </c>
      <c r="D452" s="30" t="s">
        <v>569</v>
      </c>
      <c r="E452" s="31" t="s">
        <v>89</v>
      </c>
      <c r="F452" s="23">
        <v>10</v>
      </c>
      <c r="G452" s="32">
        <v>34.619999999999997</v>
      </c>
      <c r="H452" s="32">
        <v>43.27</v>
      </c>
      <c r="I452" s="25">
        <f t="shared" si="81"/>
        <v>432.7</v>
      </c>
      <c r="J452" s="26">
        <f t="shared" si="80"/>
        <v>1.2425940732736847E-4</v>
      </c>
      <c r="K452" s="10"/>
    </row>
    <row r="453" spans="1:11" s="76" customFormat="1" ht="30" customHeight="1">
      <c r="A453" s="68"/>
      <c r="B453" s="69"/>
      <c r="C453" s="69"/>
      <c r="D453" s="70" t="s">
        <v>1086</v>
      </c>
      <c r="E453" s="71"/>
      <c r="F453" s="72"/>
      <c r="G453" s="69"/>
      <c r="H453" s="69"/>
      <c r="I453" s="73">
        <f>SUM(I438:I452)</f>
        <v>18532.68</v>
      </c>
      <c r="J453" s="74"/>
      <c r="K453" s="75"/>
    </row>
    <row r="454" spans="1:11" s="53" customFormat="1" ht="30" customHeight="1">
      <c r="A454" s="47" t="s">
        <v>745</v>
      </c>
      <c r="B454" s="48"/>
      <c r="C454" s="48"/>
      <c r="D454" s="49" t="s">
        <v>719</v>
      </c>
      <c r="E454" s="50"/>
      <c r="F454" s="48"/>
      <c r="G454" s="48"/>
      <c r="H454" s="48"/>
      <c r="I454" s="48"/>
      <c r="J454" s="51"/>
      <c r="K454" s="52"/>
    </row>
    <row r="455" spans="1:11" s="8" customFormat="1" ht="25.15" customHeight="1">
      <c r="A455" s="33" t="s">
        <v>69</v>
      </c>
      <c r="B455" s="29" t="s">
        <v>946</v>
      </c>
      <c r="C455" s="29" t="s">
        <v>753</v>
      </c>
      <c r="D455" s="30" t="s">
        <v>668</v>
      </c>
      <c r="E455" s="31" t="s">
        <v>89</v>
      </c>
      <c r="F455" s="23">
        <v>6</v>
      </c>
      <c r="G455" s="32">
        <v>83.58</v>
      </c>
      <c r="H455" s="32">
        <v>104.47</v>
      </c>
      <c r="I455" s="25">
        <f t="shared" ref="I455:I459" si="82">TRUNC(H455*F455,2)</f>
        <v>626.82000000000005</v>
      </c>
      <c r="J455" s="26">
        <f t="shared" ref="J455:J459" si="83">I455/I$470</f>
        <v>1.8000527317065199E-4</v>
      </c>
      <c r="K455" s="10"/>
    </row>
    <row r="456" spans="1:11" s="8" customFormat="1" ht="25.15" customHeight="1">
      <c r="A456" s="33" t="s">
        <v>70</v>
      </c>
      <c r="B456" s="29" t="s">
        <v>947</v>
      </c>
      <c r="C456" s="29" t="s">
        <v>753</v>
      </c>
      <c r="D456" s="30" t="s">
        <v>619</v>
      </c>
      <c r="E456" s="31" t="s">
        <v>98</v>
      </c>
      <c r="F456" s="23">
        <v>122</v>
      </c>
      <c r="G456" s="32">
        <v>77.08</v>
      </c>
      <c r="H456" s="32">
        <v>96.35</v>
      </c>
      <c r="I456" s="25">
        <f t="shared" si="82"/>
        <v>11754.7</v>
      </c>
      <c r="J456" s="26">
        <f t="shared" si="83"/>
        <v>3.3756229611994876E-3</v>
      </c>
      <c r="K456" s="10"/>
    </row>
    <row r="457" spans="1:11" s="8" customFormat="1" ht="25.15" customHeight="1">
      <c r="A457" s="33" t="s">
        <v>71</v>
      </c>
      <c r="B457" s="29" t="s">
        <v>964</v>
      </c>
      <c r="C457" s="29" t="s">
        <v>753</v>
      </c>
      <c r="D457" s="30" t="s">
        <v>617</v>
      </c>
      <c r="E457" s="31" t="s">
        <v>98</v>
      </c>
      <c r="F457" s="23">
        <v>158</v>
      </c>
      <c r="G457" s="32">
        <v>100.35</v>
      </c>
      <c r="H457" s="32">
        <v>125.43</v>
      </c>
      <c r="I457" s="25">
        <f t="shared" si="82"/>
        <v>19817.939999999999</v>
      </c>
      <c r="J457" s="26">
        <f t="shared" si="83"/>
        <v>5.6911612638071386E-3</v>
      </c>
      <c r="K457" s="10"/>
    </row>
    <row r="458" spans="1:11" s="8" customFormat="1" ht="25.15" customHeight="1">
      <c r="A458" s="33" t="s">
        <v>72</v>
      </c>
      <c r="B458" s="29" t="s">
        <v>948</v>
      </c>
      <c r="C458" s="29" t="s">
        <v>753</v>
      </c>
      <c r="D458" s="30" t="s">
        <v>621</v>
      </c>
      <c r="E458" s="31" t="s">
        <v>89</v>
      </c>
      <c r="F458" s="23">
        <v>6</v>
      </c>
      <c r="G458" s="32">
        <v>56.42</v>
      </c>
      <c r="H458" s="32">
        <v>70.52</v>
      </c>
      <c r="I458" s="25">
        <f t="shared" si="82"/>
        <v>423.12</v>
      </c>
      <c r="J458" s="26">
        <f t="shared" si="83"/>
        <v>1.2150829773135232E-4</v>
      </c>
      <c r="K458" s="10"/>
    </row>
    <row r="459" spans="1:11" s="8" customFormat="1" ht="25.15" customHeight="1">
      <c r="A459" s="33" t="s">
        <v>73</v>
      </c>
      <c r="B459" s="29" t="s">
        <v>945</v>
      </c>
      <c r="C459" s="29" t="s">
        <v>753</v>
      </c>
      <c r="D459" s="30" t="s">
        <v>669</v>
      </c>
      <c r="E459" s="31" t="s">
        <v>89</v>
      </c>
      <c r="F459" s="23">
        <v>6</v>
      </c>
      <c r="G459" s="32">
        <v>26.81</v>
      </c>
      <c r="H459" s="32">
        <v>33.51</v>
      </c>
      <c r="I459" s="25">
        <f t="shared" si="82"/>
        <v>201.06</v>
      </c>
      <c r="J459" s="26">
        <f t="shared" si="83"/>
        <v>5.7738840853341133E-5</v>
      </c>
      <c r="K459" s="10"/>
    </row>
    <row r="460" spans="1:11" s="76" customFormat="1" ht="30" customHeight="1">
      <c r="A460" s="68"/>
      <c r="B460" s="69"/>
      <c r="C460" s="69"/>
      <c r="D460" s="70" t="s">
        <v>1086</v>
      </c>
      <c r="E460" s="71"/>
      <c r="F460" s="72"/>
      <c r="G460" s="69"/>
      <c r="H460" s="69"/>
      <c r="I460" s="73">
        <f>SUM(I455:I459)</f>
        <v>32823.64</v>
      </c>
      <c r="J460" s="74"/>
      <c r="K460" s="75"/>
    </row>
    <row r="461" spans="1:11" s="53" customFormat="1" ht="30" customHeight="1">
      <c r="A461" s="47" t="s">
        <v>746</v>
      </c>
      <c r="B461" s="48"/>
      <c r="C461" s="48"/>
      <c r="D461" s="49" t="s">
        <v>717</v>
      </c>
      <c r="E461" s="50"/>
      <c r="F461" s="48"/>
      <c r="G461" s="48"/>
      <c r="H461" s="48"/>
      <c r="I461" s="48"/>
      <c r="J461" s="51"/>
      <c r="K461" s="52"/>
    </row>
    <row r="462" spans="1:11" s="8" customFormat="1" ht="25.15" customHeight="1">
      <c r="A462" s="33" t="s">
        <v>74</v>
      </c>
      <c r="B462" s="29" t="s">
        <v>965</v>
      </c>
      <c r="C462" s="29" t="s">
        <v>756</v>
      </c>
      <c r="D462" s="30" t="s">
        <v>670</v>
      </c>
      <c r="E462" s="31" t="s">
        <v>671</v>
      </c>
      <c r="F462" s="23">
        <v>1</v>
      </c>
      <c r="G462" s="32">
        <v>5137.46</v>
      </c>
      <c r="H462" s="32">
        <v>6421.82</v>
      </c>
      <c r="I462" s="25">
        <f t="shared" ref="I462:I465" si="84">TRUNC(H462*F462,2)</f>
        <v>6421.82</v>
      </c>
      <c r="J462" s="26">
        <f t="shared" ref="J462:J465" si="85">I462/I$470</f>
        <v>1.8441681237879395E-3</v>
      </c>
      <c r="K462" s="10"/>
    </row>
    <row r="463" spans="1:11" s="8" customFormat="1" ht="25.15" customHeight="1">
      <c r="A463" s="33" t="s">
        <v>75</v>
      </c>
      <c r="B463" s="29" t="s">
        <v>966</v>
      </c>
      <c r="C463" s="29" t="s">
        <v>756</v>
      </c>
      <c r="D463" s="30" t="s">
        <v>672</v>
      </c>
      <c r="E463" s="31" t="s">
        <v>671</v>
      </c>
      <c r="F463" s="23">
        <v>1</v>
      </c>
      <c r="G463" s="32">
        <v>4452.67</v>
      </c>
      <c r="H463" s="32">
        <v>5565.83</v>
      </c>
      <c r="I463" s="25">
        <f t="shared" si="84"/>
        <v>5565.83</v>
      </c>
      <c r="J463" s="26">
        <f t="shared" si="85"/>
        <v>1.598351599456638E-3</v>
      </c>
      <c r="K463" s="10"/>
    </row>
    <row r="464" spans="1:11" s="8" customFormat="1" ht="25.15" customHeight="1">
      <c r="A464" s="33" t="s">
        <v>76</v>
      </c>
      <c r="B464" s="29" t="s">
        <v>967</v>
      </c>
      <c r="C464" s="29" t="s">
        <v>756</v>
      </c>
      <c r="D464" s="30" t="s">
        <v>673</v>
      </c>
      <c r="E464" s="31" t="s">
        <v>671</v>
      </c>
      <c r="F464" s="23">
        <v>1</v>
      </c>
      <c r="G464" s="32">
        <v>2703.16</v>
      </c>
      <c r="H464" s="32">
        <v>3378.95</v>
      </c>
      <c r="I464" s="25">
        <f t="shared" si="84"/>
        <v>3378.95</v>
      </c>
      <c r="J464" s="26">
        <f t="shared" si="85"/>
        <v>9.7034047697899632E-4</v>
      </c>
      <c r="K464" s="10"/>
    </row>
    <row r="465" spans="1:11" s="8" customFormat="1" ht="34.9" customHeight="1">
      <c r="A465" s="33" t="s">
        <v>77</v>
      </c>
      <c r="B465" s="29" t="s">
        <v>1031</v>
      </c>
      <c r="C465" s="29" t="s">
        <v>753</v>
      </c>
      <c r="D465" s="30" t="s">
        <v>674</v>
      </c>
      <c r="E465" s="31" t="s">
        <v>87</v>
      </c>
      <c r="F465" s="23">
        <v>26.37</v>
      </c>
      <c r="G465" s="32">
        <v>165.3</v>
      </c>
      <c r="H465" s="32">
        <v>206.62</v>
      </c>
      <c r="I465" s="25">
        <f t="shared" si="84"/>
        <v>5448.56</v>
      </c>
      <c r="J465" s="26">
        <f t="shared" si="85"/>
        <v>1.5646749165417306E-3</v>
      </c>
      <c r="K465" s="10"/>
    </row>
    <row r="466" spans="1:11" s="76" customFormat="1" ht="30" customHeight="1">
      <c r="A466" s="68"/>
      <c r="B466" s="69"/>
      <c r="C466" s="69"/>
      <c r="D466" s="70" t="s">
        <v>1086</v>
      </c>
      <c r="E466" s="71"/>
      <c r="F466" s="72"/>
      <c r="G466" s="69"/>
      <c r="H466" s="69"/>
      <c r="I466" s="73">
        <f>SUM(I462:I465)</f>
        <v>20815.16</v>
      </c>
      <c r="J466" s="74"/>
      <c r="K466" s="75"/>
    </row>
    <row r="467" spans="1:11" s="53" customFormat="1" ht="30" customHeight="1">
      <c r="A467" s="47" t="s">
        <v>747</v>
      </c>
      <c r="B467" s="48"/>
      <c r="C467" s="48"/>
      <c r="D467" s="49" t="s">
        <v>718</v>
      </c>
      <c r="E467" s="50"/>
      <c r="F467" s="48"/>
      <c r="G467" s="48"/>
      <c r="H467" s="48"/>
      <c r="I467" s="48"/>
      <c r="J467" s="51"/>
      <c r="K467" s="52"/>
    </row>
    <row r="468" spans="1:11" s="8" customFormat="1" ht="25.15" customHeight="1">
      <c r="A468" s="33" t="s">
        <v>78</v>
      </c>
      <c r="B468" s="29" t="s">
        <v>956</v>
      </c>
      <c r="C468" s="29" t="s">
        <v>753</v>
      </c>
      <c r="D468" s="30" t="s">
        <v>641</v>
      </c>
      <c r="E468" s="31" t="s">
        <v>87</v>
      </c>
      <c r="F468" s="23">
        <v>986.17</v>
      </c>
      <c r="G468" s="32">
        <v>2.2599999999999998</v>
      </c>
      <c r="H468" s="32">
        <v>2.82</v>
      </c>
      <c r="I468" s="25">
        <f>TRUNC(H468*F468,2)</f>
        <v>2780.99</v>
      </c>
      <c r="J468" s="26">
        <f t="shared" ref="J468" si="86">I468/I$470</f>
        <v>7.9862299325939089E-4</v>
      </c>
      <c r="K468" s="10"/>
    </row>
    <row r="469" spans="1:11" s="76" customFormat="1" ht="30" customHeight="1">
      <c r="A469" s="68"/>
      <c r="B469" s="69"/>
      <c r="C469" s="69"/>
      <c r="D469" s="70" t="s">
        <v>1086</v>
      </c>
      <c r="E469" s="71"/>
      <c r="F469" s="72"/>
      <c r="G469" s="69"/>
      <c r="H469" s="69"/>
      <c r="I469" s="73">
        <f>SUM(I468)</f>
        <v>2780.99</v>
      </c>
      <c r="J469" s="74"/>
      <c r="K469" s="75"/>
    </row>
    <row r="470" spans="1:11" s="81" customFormat="1" ht="70.150000000000006" customHeight="1">
      <c r="A470" s="77"/>
      <c r="B470" s="78"/>
      <c r="C470" s="78"/>
      <c r="D470" s="79" t="s">
        <v>1087</v>
      </c>
      <c r="E470" s="78"/>
      <c r="F470" s="78"/>
      <c r="G470" s="78"/>
      <c r="H470" s="78"/>
      <c r="I470" s="12">
        <f>I469+I466+I460+I453+I437+I433+I428+I425+I417+I409+I396+I380+I374+I370+I366+I354+I343+I280+I274+I262+I237+I201+I171+I162+I145+I134+I131+I123+I83+I74+I52+I25+I19</f>
        <v>3482231.32</v>
      </c>
      <c r="J470" s="13">
        <f>SUM(J9:J469)</f>
        <v>0.99999999999999978</v>
      </c>
      <c r="K470" s="80"/>
    </row>
    <row r="471" spans="1:11">
      <c r="A471" s="2"/>
      <c r="B471" s="3"/>
      <c r="C471" s="3"/>
      <c r="D471" s="3"/>
      <c r="E471" s="3"/>
      <c r="F471" s="3"/>
      <c r="G471" s="3"/>
      <c r="H471" s="3"/>
      <c r="I471" s="3"/>
      <c r="J471" s="14"/>
      <c r="K471" s="3"/>
    </row>
    <row r="472" spans="1:11">
      <c r="A472" s="2"/>
      <c r="B472" s="3"/>
      <c r="C472" s="3"/>
      <c r="D472" s="3"/>
      <c r="E472" s="3"/>
      <c r="F472" s="3"/>
      <c r="G472" s="3"/>
      <c r="H472" s="3"/>
      <c r="I472" s="3"/>
      <c r="J472" s="14"/>
    </row>
    <row r="473" spans="1:11" ht="18.75">
      <c r="A473" s="2"/>
      <c r="B473" s="3"/>
      <c r="C473" s="3"/>
      <c r="D473" s="3"/>
      <c r="E473" s="3"/>
      <c r="F473" s="63"/>
      <c r="G473" s="63"/>
      <c r="H473" s="63"/>
      <c r="I473" s="63"/>
      <c r="J473" s="14"/>
      <c r="K473" s="3"/>
    </row>
    <row r="474" spans="1:11" ht="18">
      <c r="A474" s="2"/>
      <c r="B474" s="3"/>
      <c r="C474" s="3"/>
      <c r="D474" s="3"/>
      <c r="E474" s="11"/>
      <c r="F474" s="64"/>
      <c r="G474" s="82" t="s">
        <v>968</v>
      </c>
      <c r="H474" s="82"/>
      <c r="I474" s="65"/>
      <c r="J474" s="14"/>
      <c r="K474" s="3"/>
    </row>
    <row r="475" spans="1:11" ht="18">
      <c r="A475" s="2"/>
      <c r="B475" s="3"/>
      <c r="C475" s="3"/>
      <c r="D475" s="3"/>
      <c r="E475" s="11"/>
      <c r="F475" s="64"/>
      <c r="G475" s="66" t="s">
        <v>753</v>
      </c>
      <c r="H475" s="67" t="s">
        <v>1032</v>
      </c>
      <c r="I475" s="65"/>
      <c r="J475" s="14"/>
      <c r="K475" s="3"/>
    </row>
    <row r="476" spans="1:11" ht="18">
      <c r="A476" s="2"/>
      <c r="B476" s="3"/>
      <c r="C476" s="3"/>
      <c r="D476" s="3"/>
      <c r="E476" s="11"/>
      <c r="F476" s="64"/>
      <c r="G476" s="66" t="s">
        <v>756</v>
      </c>
      <c r="H476" s="66" t="s">
        <v>969</v>
      </c>
      <c r="I476" s="65"/>
      <c r="J476" s="14"/>
      <c r="K476" s="3"/>
    </row>
    <row r="477" spans="1:11" ht="18">
      <c r="A477" s="2"/>
      <c r="B477" s="3"/>
      <c r="C477" s="3"/>
      <c r="D477" s="3"/>
      <c r="E477" s="11"/>
      <c r="F477" s="64"/>
      <c r="G477" s="66" t="s">
        <v>786</v>
      </c>
      <c r="H477" s="67" t="s">
        <v>1033</v>
      </c>
      <c r="I477" s="65"/>
      <c r="J477" s="14"/>
      <c r="K477" s="3"/>
    </row>
    <row r="478" spans="1:11" ht="18">
      <c r="A478" s="2"/>
      <c r="B478" s="3"/>
      <c r="C478" s="3"/>
      <c r="D478" s="3"/>
      <c r="E478" s="11"/>
      <c r="F478" s="64"/>
      <c r="G478" s="66" t="s">
        <v>970</v>
      </c>
      <c r="H478" s="67" t="s">
        <v>1034</v>
      </c>
      <c r="I478" s="65"/>
      <c r="J478" s="14"/>
      <c r="K478" s="3"/>
    </row>
    <row r="479" spans="1:11" ht="18">
      <c r="A479" s="2"/>
      <c r="B479" s="3"/>
      <c r="C479" s="3"/>
      <c r="D479" s="3"/>
      <c r="E479" s="11"/>
      <c r="F479" s="64"/>
      <c r="G479" s="66" t="s">
        <v>892</v>
      </c>
      <c r="H479" s="67" t="s">
        <v>1088</v>
      </c>
      <c r="I479" s="65"/>
      <c r="J479" s="14"/>
      <c r="K479" s="3"/>
    </row>
    <row r="480" spans="1:11" ht="18">
      <c r="A480" s="2"/>
      <c r="B480" s="3"/>
      <c r="C480" s="3"/>
      <c r="D480" s="3"/>
      <c r="E480" s="11"/>
      <c r="F480" s="64"/>
      <c r="G480" s="82" t="s">
        <v>971</v>
      </c>
      <c r="H480" s="82"/>
      <c r="I480" s="65"/>
      <c r="J480" s="14"/>
      <c r="K480" s="3"/>
    </row>
    <row r="481" spans="1:11" ht="18">
      <c r="A481" s="2"/>
      <c r="B481" s="3"/>
      <c r="C481" s="3"/>
      <c r="D481" s="3"/>
      <c r="E481" s="11"/>
      <c r="F481" s="64"/>
      <c r="G481" s="82" t="s">
        <v>972</v>
      </c>
      <c r="H481" s="82"/>
      <c r="I481" s="65"/>
      <c r="J481" s="14"/>
      <c r="K481" s="3"/>
    </row>
    <row r="482" spans="1:11" ht="18">
      <c r="A482" s="2"/>
      <c r="B482" s="3"/>
      <c r="C482" s="3"/>
      <c r="D482" s="3"/>
      <c r="E482" s="11"/>
      <c r="F482" s="83" t="s">
        <v>973</v>
      </c>
      <c r="G482" s="83"/>
      <c r="H482" s="66" t="s">
        <v>1035</v>
      </c>
      <c r="I482" s="65"/>
      <c r="J482" s="14"/>
      <c r="K482" s="3"/>
    </row>
    <row r="483" spans="1:11" ht="18">
      <c r="A483" s="2"/>
      <c r="B483" s="3"/>
      <c r="C483" s="3"/>
      <c r="D483" s="3"/>
      <c r="E483" s="11"/>
      <c r="F483" s="64"/>
      <c r="G483" s="66"/>
      <c r="H483" s="66" t="s">
        <v>1036</v>
      </c>
      <c r="I483" s="65"/>
      <c r="J483" s="14"/>
      <c r="K483" s="3"/>
    </row>
    <row r="484" spans="1:11" ht="18">
      <c r="A484" s="2"/>
      <c r="B484" s="3"/>
      <c r="C484" s="3"/>
      <c r="D484" s="3"/>
      <c r="E484" s="11"/>
      <c r="F484" s="64"/>
      <c r="G484" s="66"/>
      <c r="H484" s="66"/>
      <c r="I484" s="65"/>
      <c r="J484" s="14"/>
      <c r="K484" s="3"/>
    </row>
    <row r="485" spans="1:11" ht="18">
      <c r="A485" s="2"/>
      <c r="B485" s="3"/>
      <c r="C485" s="3"/>
      <c r="D485" s="3"/>
      <c r="E485" s="11"/>
      <c r="F485" s="64"/>
      <c r="G485" s="66"/>
      <c r="H485" s="66"/>
      <c r="I485" s="65"/>
      <c r="J485" s="14"/>
      <c r="K485" s="3"/>
    </row>
    <row r="486" spans="1:11" ht="18">
      <c r="A486" s="2"/>
      <c r="B486" s="3"/>
      <c r="C486" s="3"/>
      <c r="D486" s="3"/>
      <c r="E486" s="11"/>
      <c r="F486" s="64"/>
      <c r="G486" s="66"/>
      <c r="H486" s="66"/>
      <c r="I486" s="65"/>
      <c r="J486" s="14"/>
      <c r="K486" s="3"/>
    </row>
    <row r="487" spans="1:11" ht="18">
      <c r="A487" s="2"/>
      <c r="B487" s="3"/>
      <c r="C487" s="3"/>
      <c r="D487" s="3"/>
      <c r="E487" s="11"/>
      <c r="F487" s="64"/>
      <c r="G487" s="66"/>
      <c r="H487" s="66"/>
      <c r="I487" s="65"/>
      <c r="J487" s="14"/>
      <c r="K487" s="3"/>
    </row>
    <row r="488" spans="1:11" ht="18">
      <c r="A488" s="2"/>
      <c r="B488" s="3"/>
      <c r="C488" s="3"/>
      <c r="D488" s="3"/>
      <c r="E488" s="11"/>
      <c r="F488" s="64"/>
      <c r="G488" s="66"/>
      <c r="H488" s="66"/>
      <c r="I488" s="65"/>
      <c r="J488" s="14"/>
      <c r="K488" s="3"/>
    </row>
    <row r="489" spans="1:11" ht="18">
      <c r="A489" s="2"/>
      <c r="B489" s="3"/>
      <c r="C489" s="3"/>
      <c r="D489" s="3"/>
      <c r="E489" s="11"/>
      <c r="F489" s="64"/>
      <c r="G489" s="66"/>
      <c r="H489" s="66"/>
      <c r="I489" s="65"/>
      <c r="J489" s="14"/>
      <c r="K489" s="3"/>
    </row>
    <row r="490" spans="1:11" ht="18">
      <c r="A490" s="2"/>
      <c r="B490" s="3"/>
      <c r="C490" s="3"/>
      <c r="D490" s="3"/>
      <c r="E490" s="11"/>
      <c r="F490" s="64"/>
      <c r="G490" s="66"/>
      <c r="H490" s="66"/>
      <c r="I490" s="65"/>
      <c r="J490" s="14"/>
      <c r="K490" s="3"/>
    </row>
    <row r="491" spans="1:11" ht="18">
      <c r="A491" s="2"/>
      <c r="B491" s="3"/>
      <c r="C491" s="3"/>
      <c r="D491" s="3"/>
      <c r="E491" s="11"/>
      <c r="F491" s="64"/>
      <c r="G491" s="66"/>
      <c r="H491" s="66"/>
      <c r="I491" s="65"/>
      <c r="J491" s="14"/>
      <c r="K491" s="3"/>
    </row>
    <row r="492" spans="1:11" ht="18">
      <c r="A492" s="2"/>
      <c r="B492" s="3"/>
      <c r="C492" s="3"/>
      <c r="D492" s="3"/>
      <c r="E492" s="11"/>
      <c r="F492" s="64"/>
      <c r="G492" s="66"/>
      <c r="H492" s="66"/>
      <c r="I492" s="65"/>
      <c r="J492" s="14"/>
      <c r="K492" s="3"/>
    </row>
    <row r="493" spans="1:11" ht="18">
      <c r="A493" s="2"/>
      <c r="B493" s="3"/>
      <c r="C493" s="3"/>
      <c r="D493" s="3"/>
      <c r="E493" s="11"/>
      <c r="F493" s="64"/>
      <c r="G493" s="66"/>
      <c r="H493" s="66"/>
      <c r="I493" s="65"/>
      <c r="J493" s="14"/>
      <c r="K493" s="3"/>
    </row>
    <row r="494" spans="1:11" ht="18">
      <c r="A494" s="2"/>
      <c r="B494" s="3"/>
      <c r="C494" s="3"/>
      <c r="D494" s="3"/>
      <c r="E494" s="11"/>
      <c r="F494" s="64"/>
      <c r="G494" s="66"/>
      <c r="H494" s="66"/>
      <c r="I494" s="65"/>
      <c r="J494" s="14"/>
      <c r="K494" s="3"/>
    </row>
    <row r="495" spans="1:11" ht="18">
      <c r="A495" s="2"/>
      <c r="B495" s="3"/>
      <c r="C495" s="3"/>
      <c r="D495" s="3"/>
      <c r="E495" s="11"/>
      <c r="F495" s="64"/>
      <c r="G495" s="66"/>
      <c r="H495" s="66"/>
      <c r="I495" s="65"/>
      <c r="J495" s="14"/>
      <c r="K495" s="3"/>
    </row>
    <row r="496" spans="1:11" ht="18">
      <c r="A496" s="2"/>
      <c r="B496" s="3"/>
      <c r="C496" s="3"/>
      <c r="D496" s="3"/>
      <c r="E496" s="11"/>
      <c r="F496" s="64"/>
      <c r="G496" s="66"/>
      <c r="H496" s="66"/>
      <c r="I496" s="65"/>
      <c r="J496" s="14"/>
      <c r="K496" s="3"/>
    </row>
    <row r="497" spans="1:11" ht="18">
      <c r="A497" s="2"/>
      <c r="B497" s="3"/>
      <c r="C497" s="3"/>
      <c r="D497" s="3"/>
      <c r="E497" s="11"/>
      <c r="F497" s="64"/>
      <c r="G497" s="66"/>
      <c r="H497" s="66"/>
      <c r="I497" s="65"/>
      <c r="J497" s="14"/>
      <c r="K497" s="3"/>
    </row>
    <row r="498" spans="1:11" ht="18">
      <c r="A498" s="2"/>
      <c r="B498" s="3"/>
      <c r="C498" s="3"/>
      <c r="D498" s="3"/>
      <c r="E498" s="11"/>
      <c r="F498" s="64"/>
      <c r="G498" s="66"/>
      <c r="H498" s="66"/>
      <c r="I498" s="65"/>
      <c r="J498" s="14"/>
      <c r="K498" s="3"/>
    </row>
    <row r="499" spans="1:11" ht="18">
      <c r="A499" s="2"/>
      <c r="B499" s="3"/>
      <c r="C499" s="3"/>
      <c r="D499" s="3"/>
      <c r="E499" s="11"/>
      <c r="F499" s="64"/>
      <c r="G499" s="66"/>
      <c r="H499" s="66"/>
      <c r="I499" s="65"/>
      <c r="J499" s="14"/>
      <c r="K499" s="3"/>
    </row>
    <row r="500" spans="1:11" ht="18">
      <c r="A500" s="2"/>
      <c r="B500" s="3"/>
      <c r="C500" s="3"/>
      <c r="D500" s="3"/>
      <c r="E500" s="11"/>
      <c r="F500" s="64"/>
      <c r="G500" s="66"/>
      <c r="H500" s="66"/>
      <c r="I500" s="65"/>
      <c r="J500" s="14"/>
      <c r="K500" s="3"/>
    </row>
    <row r="501" spans="1:11" ht="18">
      <c r="A501" s="2"/>
      <c r="B501" s="3"/>
      <c r="C501" s="3"/>
      <c r="D501" s="3"/>
      <c r="E501" s="11"/>
      <c r="F501" s="64"/>
      <c r="G501" s="66"/>
      <c r="H501" s="66"/>
      <c r="I501" s="65"/>
      <c r="J501" s="14"/>
      <c r="K501" s="3"/>
    </row>
    <row r="502" spans="1:11" ht="18">
      <c r="A502" s="2"/>
      <c r="B502" s="3"/>
      <c r="C502" s="3"/>
      <c r="D502" s="3"/>
      <c r="E502" s="11"/>
      <c r="F502" s="64"/>
      <c r="G502" s="66"/>
      <c r="H502" s="66"/>
      <c r="I502" s="65"/>
      <c r="J502" s="14"/>
      <c r="K502" s="3"/>
    </row>
    <row r="503" spans="1:11" ht="18">
      <c r="A503" s="2"/>
      <c r="B503" s="3"/>
      <c r="C503" s="3"/>
      <c r="D503" s="3"/>
      <c r="E503" s="11"/>
      <c r="F503" s="64"/>
      <c r="G503" s="66"/>
      <c r="H503" s="66"/>
      <c r="I503" s="65"/>
      <c r="J503" s="14"/>
      <c r="K503" s="3"/>
    </row>
    <row r="504" spans="1:11" ht="18">
      <c r="A504" s="2"/>
      <c r="B504" s="3"/>
      <c r="C504" s="3"/>
      <c r="D504" s="3"/>
      <c r="E504" s="11"/>
      <c r="F504" s="64"/>
      <c r="G504" s="66"/>
      <c r="H504" s="66"/>
      <c r="I504" s="65"/>
      <c r="J504" s="14"/>
      <c r="K504" s="3"/>
    </row>
    <row r="505" spans="1:11" ht="18">
      <c r="A505" s="2"/>
      <c r="B505" s="3"/>
      <c r="C505" s="3"/>
      <c r="D505" s="3"/>
      <c r="E505" s="11"/>
      <c r="F505" s="64"/>
      <c r="G505" s="66"/>
      <c r="H505" s="66"/>
      <c r="I505" s="65"/>
      <c r="J505" s="14"/>
      <c r="K505" s="3"/>
    </row>
    <row r="506" spans="1:11" ht="18">
      <c r="A506" s="2"/>
      <c r="B506" s="3"/>
      <c r="C506" s="3"/>
      <c r="D506" s="3"/>
      <c r="E506" s="11"/>
      <c r="F506" s="64"/>
      <c r="G506" s="66"/>
      <c r="H506" s="66"/>
      <c r="I506" s="65"/>
      <c r="J506" s="14"/>
      <c r="K506" s="3"/>
    </row>
    <row r="507" spans="1:11" ht="18">
      <c r="A507" s="2"/>
      <c r="B507" s="3"/>
      <c r="C507" s="3"/>
      <c r="D507" s="3"/>
      <c r="E507" s="11"/>
      <c r="F507" s="64"/>
      <c r="G507" s="66"/>
      <c r="H507" s="66"/>
      <c r="I507" s="65"/>
      <c r="J507" s="14"/>
      <c r="K507" s="3"/>
    </row>
    <row r="508" spans="1:11" ht="18">
      <c r="A508" s="2"/>
      <c r="B508" s="3"/>
      <c r="C508" s="3"/>
      <c r="D508" s="3"/>
      <c r="E508" s="11"/>
      <c r="F508" s="64"/>
      <c r="G508" s="66"/>
      <c r="H508" s="66"/>
      <c r="I508" s="65"/>
      <c r="J508" s="14"/>
      <c r="K508" s="3"/>
    </row>
    <row r="509" spans="1:11" ht="18">
      <c r="A509" s="2"/>
      <c r="B509" s="3"/>
      <c r="C509" s="3"/>
      <c r="D509" s="3"/>
      <c r="E509" s="11"/>
      <c r="F509" s="64"/>
      <c r="G509" s="66"/>
      <c r="H509" s="66"/>
      <c r="I509" s="65"/>
      <c r="J509" s="14"/>
      <c r="K509" s="3"/>
    </row>
    <row r="510" spans="1:11" ht="18">
      <c r="A510" s="2"/>
      <c r="B510" s="3"/>
      <c r="C510" s="3"/>
      <c r="D510" s="3"/>
      <c r="E510" s="11"/>
      <c r="F510" s="64"/>
      <c r="G510" s="66"/>
      <c r="H510" s="66"/>
      <c r="I510" s="65"/>
      <c r="J510" s="14"/>
      <c r="K510" s="3"/>
    </row>
    <row r="511" spans="1:11" ht="18">
      <c r="A511" s="2"/>
      <c r="B511" s="3"/>
      <c r="C511" s="3"/>
      <c r="D511" s="3"/>
      <c r="E511" s="11"/>
      <c r="F511" s="64"/>
      <c r="G511" s="66"/>
      <c r="H511" s="66"/>
      <c r="I511" s="65"/>
      <c r="J511" s="14"/>
      <c r="K511" s="3"/>
    </row>
    <row r="512" spans="1:11" ht="18">
      <c r="A512" s="2"/>
      <c r="B512" s="3"/>
      <c r="C512" s="3"/>
      <c r="D512" s="3"/>
      <c r="E512" s="11"/>
      <c r="F512" s="64"/>
      <c r="G512" s="66"/>
      <c r="H512" s="66"/>
      <c r="I512" s="65"/>
      <c r="J512" s="14"/>
      <c r="K512" s="3"/>
    </row>
    <row r="513" spans="1:11" ht="18">
      <c r="A513" s="2"/>
      <c r="B513" s="3"/>
      <c r="C513" s="3"/>
      <c r="D513" s="3"/>
      <c r="E513" s="11"/>
      <c r="F513" s="64"/>
      <c r="G513" s="66"/>
      <c r="H513" s="66"/>
      <c r="I513" s="65"/>
      <c r="J513" s="14"/>
      <c r="K513" s="3"/>
    </row>
    <row r="514" spans="1:11" ht="18">
      <c r="A514" s="2"/>
      <c r="B514" s="3"/>
      <c r="C514" s="3"/>
      <c r="D514" s="3"/>
      <c r="E514" s="11"/>
      <c r="F514" s="65"/>
      <c r="G514" s="65"/>
      <c r="H514" s="65"/>
      <c r="I514" s="65"/>
      <c r="J514" s="14"/>
      <c r="K514" s="3"/>
    </row>
    <row r="515" spans="1:11" ht="15.75" thickBot="1">
      <c r="A515" s="4"/>
      <c r="B515" s="5"/>
      <c r="C515" s="5"/>
      <c r="D515" s="5"/>
      <c r="E515" s="5"/>
      <c r="F515" s="5"/>
      <c r="G515" s="5"/>
      <c r="H515" s="5"/>
      <c r="I515" s="5"/>
      <c r="J515" s="15"/>
      <c r="K515" s="3"/>
    </row>
  </sheetData>
  <mergeCells count="22">
    <mergeCell ref="J7:J8"/>
    <mergeCell ref="E7:E8"/>
    <mergeCell ref="F7:F8"/>
    <mergeCell ref="G7:G8"/>
    <mergeCell ref="H7:H8"/>
    <mergeCell ref="I7:I8"/>
    <mergeCell ref="G474:H474"/>
    <mergeCell ref="G480:H480"/>
    <mergeCell ref="G481:H481"/>
    <mergeCell ref="F482:G482"/>
    <mergeCell ref="A1:C6"/>
    <mergeCell ref="D1:F2"/>
    <mergeCell ref="G1:G2"/>
    <mergeCell ref="H1:J6"/>
    <mergeCell ref="D3:F4"/>
    <mergeCell ref="G3:G4"/>
    <mergeCell ref="D5:F5"/>
    <mergeCell ref="D6:F6"/>
    <mergeCell ref="A7:A8"/>
    <mergeCell ref="B7:B8"/>
    <mergeCell ref="C7:C8"/>
    <mergeCell ref="D7:D8"/>
  </mergeCells>
  <phoneticPr fontId="18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2025-09-12T18:45:34Z</dcterms:modified>
</cp:coreProperties>
</file>